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95" windowHeight="5640"/>
  </bookViews>
  <sheets>
    <sheet name="MML" sheetId="5" r:id="rId1"/>
  </sheets>
  <definedNames>
    <definedName name="_xlnm.Print_Area" localSheetId="0">MML!$A$1:$P$158</definedName>
    <definedName name="_xlnm.Print_Titles" localSheetId="0">MML!$1:$12</definedName>
  </definedNames>
  <calcPr calcId="124519"/>
</workbook>
</file>

<file path=xl/calcChain.xml><?xml version="1.0" encoding="utf-8"?>
<calcChain xmlns="http://schemas.openxmlformats.org/spreadsheetml/2006/main">
  <c r="D121" i="5"/>
  <c r="D103"/>
  <c r="D102"/>
  <c r="D101"/>
  <c r="D100"/>
  <c r="D99"/>
  <c r="D35"/>
  <c r="D34"/>
  <c r="D31"/>
  <c r="D28"/>
  <c r="D27"/>
  <c r="D29"/>
  <c r="K99"/>
  <c r="H99"/>
  <c r="K37"/>
  <c r="K36"/>
  <c r="K35"/>
  <c r="K34"/>
  <c r="K33"/>
  <c r="K32"/>
  <c r="K31"/>
  <c r="K30"/>
  <c r="D30"/>
  <c r="K29"/>
  <c r="K28"/>
  <c r="K27"/>
  <c r="K26"/>
  <c r="P127"/>
  <c r="O127"/>
  <c r="M127"/>
</calcChain>
</file>

<file path=xl/sharedStrings.xml><?xml version="1.0" encoding="utf-8"?>
<sst xmlns="http://schemas.openxmlformats.org/spreadsheetml/2006/main" count="779" uniqueCount="413">
  <si>
    <t>SUPUESTOS
 (HIPOTESIS)</t>
  </si>
  <si>
    <t>NOMBRE DEL PROGRAMA</t>
  </si>
  <si>
    <t>DESCRIPCION</t>
  </si>
  <si>
    <t>TIPO DE INDICADOR</t>
  </si>
  <si>
    <t>NOMBRE DEL INDICADOR</t>
  </si>
  <si>
    <t>MÉTODO DE CÁLCULO Ó FÓRMULA</t>
  </si>
  <si>
    <t>FRECUENCIA DE MEDICIÓN</t>
  </si>
  <si>
    <t>MEDIOS DE VERIFICACION</t>
  </si>
  <si>
    <t>FIN</t>
  </si>
  <si>
    <t>ACTIVIDAD</t>
  </si>
  <si>
    <t>MATRIZ DE MARCO LOGICO</t>
  </si>
  <si>
    <t>COMPONENTE</t>
  </si>
  <si>
    <t>PROPOSITO</t>
  </si>
  <si>
    <t>PROGRAMACION</t>
  </si>
  <si>
    <t>I</t>
  </si>
  <si>
    <t>II</t>
  </si>
  <si>
    <t>III</t>
  </si>
  <si>
    <t>IV</t>
  </si>
  <si>
    <t>CODIGO</t>
  </si>
  <si>
    <t>UNIDAD DE MEDIDA</t>
  </si>
  <si>
    <t>NIVEL</t>
  </si>
  <si>
    <t>TEMPORALIDAD (MEDIOS DE VERIFICACION)</t>
  </si>
  <si>
    <t>NOMBRE</t>
  </si>
  <si>
    <t>INSTITUTO ESTATAL ELECTORAL DE BAJA CALIFORNIA</t>
  </si>
  <si>
    <t>EJERCICIO FISCAL 2017</t>
  </si>
  <si>
    <t xml:space="preserve">NIVEL DE APROBACIÓN DE DICTAMENES Y PUNTOS DE ACUERDO </t>
  </si>
  <si>
    <t xml:space="preserve">TRIMESTRAL </t>
  </si>
  <si>
    <t>ACTAS, DICTAMENES, PUNTOS DE ACUERDO</t>
  </si>
  <si>
    <t>QUE NO CUENTE CON LA VOTACIÓN REQUERIDA PARA SU APROBACIÓN</t>
  </si>
  <si>
    <t>PORCENTAJE</t>
  </si>
  <si>
    <t>CONVOCATORIAS</t>
  </si>
  <si>
    <t>QUE NO EXISTAN ASUNTOS A TRATAR</t>
  </si>
  <si>
    <t>QUE  NO EXISTAN ASUNTOS A TRATAR</t>
  </si>
  <si>
    <t>NO CONTAR CON EL PRESUPUESTO NECESARIO</t>
  </si>
  <si>
    <t>REPORTE</t>
  </si>
  <si>
    <t xml:space="preserve">REPORTE </t>
  </si>
  <si>
    <t>MINUTAS</t>
  </si>
  <si>
    <t>SEMESTRAL</t>
  </si>
  <si>
    <t>REPORTES</t>
  </si>
  <si>
    <t>DE GESTION</t>
  </si>
  <si>
    <t>QUE NO SE APRUEBE PRESUPUESTO PARA LA REALIZACIÓN DE LAS ACTIVIDADES.</t>
  </si>
  <si>
    <t>QUE NO EXISTAN ASUNTOS A TRATAR. Y/O QUE NO SE APRUEBE PRESUPUESTO PARA LA REALIZACIÓN DE LAS ACTIVIDADES.</t>
  </si>
  <si>
    <t xml:space="preserve">QUE NO EXISTAN ASUNTOS A TRATAR. </t>
  </si>
  <si>
    <t>10104</t>
  </si>
  <si>
    <t>FOMENTAR LA CULTURA DE LA TRANSPARENCIA Y GARANTIZAR EL DERECHO DE ACCESO A LA INFORMACIÓN PÚBLICA A TRAVÉS DE SOLICITUDES DE INFORMACIÓN Y EL CUMPLIMIENTO DE OBLIGACIONES DE TRANSPARENCIA</t>
  </si>
  <si>
    <t>PORCENTAJE DE CUMPLIMIENTO DE RESPUESTA OPORTUNA A LAS SOLICITUDES DE ACCESO A LA INFORMACION PUBLICA</t>
  </si>
  <si>
    <t>PCROSAIP: (SAIPR/SAIPP)*100</t>
  </si>
  <si>
    <t>TRIMESTRAL</t>
  </si>
  <si>
    <t>RELACION DE SOLICITUDES</t>
  </si>
  <si>
    <t>GESTION</t>
  </si>
  <si>
    <t>NO CONTAR CON PERSONAL SUFICIENTE EN LA UNIDA D DE TRANSPARENCIA</t>
  </si>
  <si>
    <t>1010401</t>
  </si>
  <si>
    <t>SUBSTANCIAR LAS SOLICITUDES DE ACCESO A LA INFORMACION PUBLICA DE LA UNIDAD DE TRANSPARENCIA.</t>
  </si>
  <si>
    <t>SIEMPRE Y CUANDO SE PRESENTEN SOLICITUDES Y LAS AREAS RESPONDAN LAS SOLICITUDES TURNADAS</t>
  </si>
  <si>
    <t>SOLICITUD DE INFORMACIÓN</t>
  </si>
  <si>
    <t>1010402</t>
  </si>
  <si>
    <t>PROPORCIONAR CAPACITACION EN MATERIA DE TRANSPARENCIA, ACCESO A LA INFORMACION PUBLICA Y PROTECCION DE DATOS PERSONALES</t>
  </si>
  <si>
    <t>SIEMPRE Y CUANDO SE CUENTE CON EL RECURSO PRESUPUSTAL</t>
  </si>
  <si>
    <t>LISTA DE ASISTENCIA</t>
  </si>
  <si>
    <t>1010403</t>
  </si>
  <si>
    <t>PUBLICAR Y ACTUALIZAR OPORTUNAMENTE INFORMACION DE OFICIO E INFORMACION SOCIALMENTE UTIL EN MATERIA ELECTORAL</t>
  </si>
  <si>
    <t>SIEMPRE Y CUANDO SE GENERE INFORMACION DE OFICIO Y LAS AREAS QUE GENERAN LA INFORMACION LA ENTREGUEN</t>
  </si>
  <si>
    <t>INFORME TRIMESTRAL DE SOLICITUDES DE INFORMACIÓN</t>
  </si>
  <si>
    <t>1010404</t>
  </si>
  <si>
    <t>SUBTANCIAR LOS RECURSOS DE REVISION Y LAS DENUNCIAS PUBLICAS QUE SE PRESENTEN</t>
  </si>
  <si>
    <t>SIEMPRE Y CUANDO SE PRESENTEN RECURSOS DE REVISION O DENUNCIAS PUBLICAS</t>
  </si>
  <si>
    <t>EXPEDIENTES DE RECURSOS DE REVISION Y DENUNCIAS PUBLICAS</t>
  </si>
  <si>
    <t>1010405</t>
  </si>
  <si>
    <t xml:space="preserve">COORDINAR LOS TRABAJOS PARA LA CELEBRACION DE REUNIONES Y SESIONES DE LA COMISION ESPECIAL DE TRANSPARENCIA Y ACCESO A LA INFORMACION PUBLICA, EL COMITE DE TRANSPARENCIA </t>
  </si>
  <si>
    <t>SIEMPRE Y CUANDO SE CELEBREN REUNIONES O SESIONES DE TRABAJO</t>
  </si>
  <si>
    <t>ACTAS DE LAS SESIONES</t>
  </si>
  <si>
    <t>1010406</t>
  </si>
  <si>
    <t>EMITIR LINEAMIENTOS Y POLITICAS DE TRANSPARENCIA Y ACCESO A LA INFORMACION</t>
  </si>
  <si>
    <t>SIEMPRE Y CUANDO SEA REQUERIDO O LOS LINEAMIENTOS SEAN OBSOLETOS</t>
  </si>
  <si>
    <t>PROYECTO</t>
  </si>
  <si>
    <t>1010407</t>
  </si>
  <si>
    <t>ELABORAR EL INFORME ANUAL DE TRANSPARENCIA</t>
  </si>
  <si>
    <t xml:space="preserve">SIEMPRE Y CUANDO SE CUENTE CON LA INFORMACION OPORTUNA EN MATERIA DE TRANSPARENCIA </t>
  </si>
  <si>
    <t>INFORME ANUAL DE LA UNIDAD DE TRANSPARENCIA</t>
  </si>
  <si>
    <t>4</t>
  </si>
  <si>
    <t>PROCESOS ELECTORALES</t>
  </si>
  <si>
    <t xml:space="preserve">LOGRAR UNA CIUDADANIA EMPODERADA Y PARTICIPATIVA EN LOS PROCESOS ELECTORALES Y DE CONSULTA, ASI COMO EN SU ENTORNO SOCIAL  A TRAVÉS DEL FORTALECIMIENTO DE LOS MECANISMOS INSTITUCIONALES
</t>
  </si>
  <si>
    <t>ESTRATEGICO</t>
  </si>
  <si>
    <t>NO SE CUENTE CON LA ANUENCIA DE LAS AUTORIDADES Y POBLACION INVOLUCRADA, ASI COMO CON EL RECURSO PRESUPUESTAL NECESARIO.</t>
  </si>
  <si>
    <t>4.1</t>
  </si>
  <si>
    <t>CONTAR CON DOCUMENTACIÓN Y PROCEDIMIENTOS ACTUALIZADOS PARA LA ORGANIZACIÓN DE LA JORNADA ELECTORAL Y CÓMPUTOS DISTRITALES</t>
  </si>
  <si>
    <t xml:space="preserve">SIEMPRE Y CUANDO SE CUENTE CON LA ANUENCIA DE LAS AUTORIDADES ELECTORALES E INSTITUCIONES INVOLUCRADAS, ASÍ COMO CONTAR CON EL RECURSO PRESUPUESTAL SUFICIENTE. </t>
  </si>
  <si>
    <t>INFORME</t>
  </si>
  <si>
    <t>4.1.1</t>
  </si>
  <si>
    <t>COADYUVAR EN LA EXHIBICIÓN PÚBLICA DE LA DOCUMENTACIÓN ELECTORAL</t>
  </si>
  <si>
    <t>SIEMPRE Y CUANDO LA SECRETARÍA EJECUTIVA SOLICITE EL APOYO.</t>
  </si>
  <si>
    <t>REPORTE FOTOGRÁFICO</t>
  </si>
  <si>
    <t>4.1.2</t>
  </si>
  <si>
    <t xml:space="preserve">RECONOCER Y RECORRER LOS LÍMITES TERRITORIALES DE LOS DISTRITOS ELECTORALES DE ACUERDO A LA NUEVA DISTRITACIÓN </t>
  </si>
  <si>
    <t>NO SE CUENTE CON RECURSO PRESUPUESTAL SUFICIENTE</t>
  </si>
  <si>
    <t>BITACORA DE ACTIVIDADES</t>
  </si>
  <si>
    <t>4.1.3</t>
  </si>
  <si>
    <t>SIEMPRE Y CUANDO SE CUENTE CON EL APOYO DE LA COORDINACIÓN DE INFORMÁTICA Y ESTADÍSTICA ELECTORAL</t>
  </si>
  <si>
    <t xml:space="preserve">PROPUESTA </t>
  </si>
  <si>
    <t>4.1.4</t>
  </si>
  <si>
    <t>ELABORAR PROPUESTA DE LOS FORMATOS OPERATIVOS PARA LOS CONSEJOS DISTRITALES RELACIONADOS CON LA JORNADA ELECTORAL</t>
  </si>
  <si>
    <t>4.1.5</t>
  </si>
  <si>
    <t>ACTUALIZAR EL MANUAL DEL DELEGADO DISTRITAL</t>
  </si>
  <si>
    <t>MANUAL</t>
  </si>
  <si>
    <t>4.1.6</t>
  </si>
  <si>
    <t xml:space="preserve">ELABORAR EL ANTEPROYECTO DEL MANUAL DE CONTRATACIÓN PARA PERSONAL OPERATIVO DE ORGANIZACIÓN ELECTORAL </t>
  </si>
  <si>
    <t>NO SE CUENTE CON EL PERSONAL EVENTUAL NECESARIO</t>
  </si>
  <si>
    <t>4.1.7</t>
  </si>
  <si>
    <t>ELABORAR UN ESQUEMA PARA QUE LOS LOCALES DONDE SE UBICARÁN LAS SEDES DE LOS CONSEJOS DISTRITALES ELECTORALES</t>
  </si>
  <si>
    <t>SIEMPRE Y CUANDO SE CUENTE CON LOS SISTEMAS INFORMÁTICOS REQUERIDOS</t>
  </si>
  <si>
    <t>4.2</t>
  </si>
  <si>
    <t>GARANTIZAR LA DIFUSIÓN DE LA CULTURA CÍVICA Y POLÍTICO DEMOCRÁTICA EN LA POBLACION EN GENERAL DEL ESTADO</t>
  </si>
  <si>
    <t>FALTA DE INTERES POR PARTE DE LAS INSTITUCIONES DE GOBIERNO, SOCIEDAD CIVIL, Y POBLACION EN GENERAL CON LAS QUE NOS VINCULEMOS.</t>
  </si>
  <si>
    <t>4.2.1</t>
  </si>
  <si>
    <t>COORDINAR LOS AVANCES DE LAS LINEAS DE ACCION QUE COMPRENDE EL PROGRAMA EN MATERIA DE EDUCACION CIVICA EN EL ESTADO.</t>
  </si>
  <si>
    <t>NO SE CUENTE CON EL PERSONAL Y RECURSO PRESUPUETAL SUFICIENTE</t>
  </si>
  <si>
    <t>4.2.2</t>
  </si>
  <si>
    <t>ELABORAR ESTUDIO SOBRE LA CALIDAD DE LA CIUDADANIA EN EL ESTADO EN CONJUNTO CON EL INSTITUTO NACIONAL ELECTORAL.</t>
  </si>
  <si>
    <t>SIEMPRE Y CUANDO EL INE NOS INVOLUCRE</t>
  </si>
  <si>
    <t>ESTUDIO</t>
  </si>
  <si>
    <t>4.2.3</t>
  </si>
  <si>
    <t>EJECUTAR LAS LINEAS DE ACCION QUE COMPRENDE EL PROGRAMA EN MATERIA DE EDUCACION CIVICA EN TIJUANA.</t>
  </si>
  <si>
    <t>4.2.4</t>
  </si>
  <si>
    <t>EJECUTAR LAS LINEAS DE ACCION QUE COMPRENDE EL PROGRAMA EN MATERIA DE EDUCACION CIVICA EN TECATE.</t>
  </si>
  <si>
    <t>4.2.5</t>
  </si>
  <si>
    <t>EJECUTAR LAS LINEAS DE ACCION QUE COMPRENDE EL PROGRAMA EN MATERIA DE EDUCACION CIVICA EN ENSENADA</t>
  </si>
  <si>
    <t>4.2.6</t>
  </si>
  <si>
    <t>EJECUTAR LAS LINEAS DE ACCION QUE COMPRENDE EL PROGRAMA EN MATERIA DE EDUCACION CIVICA EN ROSARITO.</t>
  </si>
  <si>
    <t>4.3</t>
  </si>
  <si>
    <t xml:space="preserve">GARANTIZAR LA PROMOCIÓN DE LOS INSTRUMENTOS DE PARTICIPACIÓN CIUDADANA ENTRE LA CIUDADANIA </t>
  </si>
  <si>
    <t>FALTA DE INTERES POR PARTE DE LAS INSTITUCIONES DE GOBIERNO, SOCIEDAD CIVIL, Y POBLACION EN GENERAL CON LAS QUE NOS VINCULEMOS</t>
  </si>
  <si>
    <t>4.3.1</t>
  </si>
  <si>
    <t>COORDINAR LOS AVANCES DE LAS LINEAS DE ACCION COMPRENDIDAS EN EL PROGRAMA EN MATERIA DE INSTRUMENTOS DE PARTICIPACION CIUDADANA EN EL ESTADO.</t>
  </si>
  <si>
    <t>4.3.2</t>
  </si>
  <si>
    <t>ORGANIZAR UN ENCUENTRO NACIONAL EN MATERIA SOBRE MECANISMOS DE PARTICIPACION CIUDADANA.</t>
  </si>
  <si>
    <t>SIEMPRE Y CUANDO SE CUENTE CON EL RECURSO PRESUPUESTAL SUFICIENTE</t>
  </si>
  <si>
    <t>EJECUTAR LAS LINEAS DE ACCION COMPRENDIDAS EN EL PROGRAMA EN MATERIA DE INSTRUMENTOS DE PARTICIPACION CIUDADANA EN TIJUANA.</t>
  </si>
  <si>
    <t>EJECUTAR LAS LINEAS DE ACCION COMPRENDIDAS EN EL PROGRAMA EN MATERIA DE INSTRUMENTOS DE PARTICIPACION CIUDADANA EN TECATE.</t>
  </si>
  <si>
    <t>EJECUTAR LAS LINEAS DE ACCION COMPRENDIDAS EN EL PROGRAMA EN MATERIA DE INSTRUMENTOS DE PARTICIPACION CIUDADANA EN ENSENADA.</t>
  </si>
  <si>
    <t>EJECUTAR LAS LINEAS DE ACCION COMPRENDIDAS EN EL PROGRAMA EN MATERIA DE INSTRUMENTOS DE PARTICIPACION CIUDADANA EN ROSARITO.</t>
  </si>
  <si>
    <t>REPORTE DE SOLICITUDES RECIBIDAS Y REPORTE DE SOLICITUDES ATENDIDAS</t>
  </si>
  <si>
    <t>MENSUAL</t>
  </si>
  <si>
    <t>GESTIÓN</t>
  </si>
  <si>
    <t>QUE NO SE CUENTE CON RECURSO PRESUPUESTAL Y NO SE OBTENGA INFORMACIÓN OPORTUNA Y VERÁZ POR PARTE DE LOS PARTIDOS POLÍTICOS</t>
  </si>
  <si>
    <t>BRINDAR ASESORÍA LEGAL A LA SECRETARÍA, A LA COMISIÓN DEL RÉGIMEN DE PARTIDOS POLÍTICOS Y A LOS REPRESENTANTES DE LOS PARTIDOS POLÍTICOS.</t>
  </si>
  <si>
    <t xml:space="preserve">SIEMPRE Y CUANDO SE PRESENTEN SOLICITUDES </t>
  </si>
  <si>
    <t xml:space="preserve">COORDINAR LOS PROCEDIMIENTOS Y SOLICITUDES QUE FORMULEN LOS CIUDADANOS QUE PRETENDAN CONSTITUIRSE COMO PARTIDOS POLÍTICOS LOCALES, SU REGISTRO, VIGENCIA Y LIQUIDACIÓN DE LOS PARTIDOS POLÍTICOS LOCALES, ASÍ COMO LOS RELATIVOS A LAS ACREDITACIONES DE LOS PARTIDOS POLÍTICOS NACIONALES. </t>
  </si>
  <si>
    <t>SIEMPRE Y CUANDO SE PRESENTEN SOLICITUDES</t>
  </si>
  <si>
    <t>REPORTE DE DICTAMENES REALIZADOS SEGÚN LAS SOLICITUDES DE LOS PARTIDOS POLÍTICOS</t>
  </si>
  <si>
    <t xml:space="preserve">REALIZAR LA REVISION DE LOS DOCUMENTOS QUE PRESENTEN LOS PARTIDOS POLÍTICOS RELATIVA A LA INTEGRACIÓN DE SUS ÓRGANOS DIRECTIVOS A NIVEL ESTATAL Y MUNICIPAL </t>
  </si>
  <si>
    <t xml:space="preserve">DETERMINAR EL FINANCIAMIENTO PÚBLICO DE LOS PARTIDOS POLÍTICOS, ASÍ COMO MINISTRAR EL FINANCIAMIENTO PÚBLICO AL QUE TIENEN DERECHO LOS PARTIDOS POLÍTICOS. </t>
  </si>
  <si>
    <t>SI NO SE OBTIENE INFORMACIÓN OPORTUNA Y VERAZ NO SE PODRÁ DETERMINAR CORRECTAMENTE EL FINANCIAMIENTO PÚBLICO</t>
  </si>
  <si>
    <t>DICTAMEN Y OFICIO DE SOLICITUD DE LA MINISTRACIÓN</t>
  </si>
  <si>
    <t>COORDINAR LOS TRABAJOS PARA LA CELEBRACIÓN DE REUNIONES Y SESIONES DE LA COMISIÓN DEL RÉGIMEN DE PARTIDOS POLÍTICOS Y FINANCIAMIENTO, ASÍ COMO LA ELABORACIÓN DE DICTÁMENTES, PUNTOS DE ACUERDO, INFORMES U OPINIONES.</t>
  </si>
  <si>
    <t>SIEMPRE Y CUANDO EXISTAN ASUNTOS A DICTAMINAR</t>
  </si>
  <si>
    <t xml:space="preserve"> REPORTE DE CONVOCATORIA</t>
  </si>
  <si>
    <t>MANTENER ACTUALIZADO EL DIRECTORIO DE LOS INTEGRANTES DE LOS ORGANOS DIRECTIVOS Y LOS REPRESENTANTES ACREDITADOS ANTE LOS CONSEJOS DEL INSTITUTO ELECTORAL</t>
  </si>
  <si>
    <t>CUANDO LO INFORMEN LOS PARTIDOS POLÍTICOS</t>
  </si>
  <si>
    <t>Siempre y cuando se cuente con las solicitudes de las áreas del instituto.</t>
  </si>
  <si>
    <t>Siempre y cuando se realicen sesiones.</t>
  </si>
  <si>
    <t>Siempre y cuando se cuente con el presupuesto.</t>
  </si>
  <si>
    <t>Siempre y cuando se emitan criterios por las autoridades jurisdiccionales y administrativas</t>
  </si>
  <si>
    <t>10203</t>
  </si>
  <si>
    <t>GARANTIZAR UN SERVICIO ADMINISTRATIVO A LAS AREAS DEL INSTITUTO, OTORGANDO LOS RECURSOS HUMANOS, FINANCIEROS Y MATERIALES NECESARIOS</t>
  </si>
  <si>
    <t>SI LOS RECURSOS, BIENES Y SERVICIOS NO SON SOLICITADOS EN TIEMPO</t>
  </si>
  <si>
    <t>SI LA CAPACITACION NO ES SOLICITADA POR EL AREA CORRESPONDIENTE</t>
  </si>
  <si>
    <t>SOLICITUD</t>
  </si>
  <si>
    <t>ORGANIZAR LA CONTRATACION DE EVENTOS INSTITUCIONALES PARA EL PERSONAL DEL INSTITUTO</t>
  </si>
  <si>
    <t>SI NO SE AUTORIZAN LOS RECURSOS PRESUPUESTALES</t>
  </si>
  <si>
    <t>PROCESAR LA NOMINA CATORCENAL EN FORMA OPORTUNA</t>
  </si>
  <si>
    <t>SI LOS CONTROLES DE ASISTENCIA NO SE REMITEN EN TIEMPO A LA OFICINA  DE RECURSOS HUMANOS</t>
  </si>
  <si>
    <t>NOMINAS</t>
  </si>
  <si>
    <t>MANTENER ACTUALIZADOS LOS REGISTROS DEL PERSONAL PARA EL CONTROL DE LOS RECURSOS HUMANOS</t>
  </si>
  <si>
    <t>SI LOS AVISOS DE ALTA DE PERSONAL NO SE REMITEN EN TIEMPO</t>
  </si>
  <si>
    <t>REPORTE DE ACTIVIDADES</t>
  </si>
  <si>
    <t>INTEGRAR, ASESORAR Y CONSOLIDAR EL ANTEPROYECTO DE PRESUPUESTO</t>
  </si>
  <si>
    <t>QUE NO SE CUENTE CON LA INFORMACION NECESARIA EN TIEMPO Y FORMA PARA SU DEBIDA INTEGRACION</t>
  </si>
  <si>
    <t>ANTEPROYECTO</t>
  </si>
  <si>
    <t xml:space="preserve"> INTEGRAR Y PRESENTAR EL ESTADO DE EJERCICIO PRESUPUESTAL</t>
  </si>
  <si>
    <t>QUE NO SE CUMPLA CON LO DISPUESTO EN LEY, EN CUANTO A LA INTEGRACION DEL ESTADO DE EJERCICIO PRESUPUESTAL</t>
  </si>
  <si>
    <t>ESTADO DE EJERCICIO PRESUPUESTAL</t>
  </si>
  <si>
    <t>REGISTRAR LOS INGRESOS Y EGRESOS EN TIEMPO Y FORMA</t>
  </si>
  <si>
    <t>QUE NO SE CUENTE CON LA INFORMACION CORRECTA DE COMPROBACION DE INGRESOS Y GASTOS</t>
  </si>
  <si>
    <t xml:space="preserve">LLEVAR A CABO LA CONTRATACION, ASI COMO SEGUIMIENTO AL PAGO DE LOS SERVICIOS A CARGO DEL INSTITUTO. </t>
  </si>
  <si>
    <t>NO CONTAR CON LA INFORMACION CON LAS ESPECIFICACIONES EN TIEMPO</t>
  </si>
  <si>
    <t>MANTENER UN CONTROL DE INVENTARIOS DE LOS BIENES MUEBLES E INMUEBLES, ASÍ COMO EL MANTENIMIENTO DE LOS MISMOS</t>
  </si>
  <si>
    <t>QUE LAS AREAS NO REPORTEN LOS MOVIMIENTOS QUE REALIZARON DE LOS BIENES QUE ESTAN BAJO SU RESGUARDO</t>
  </si>
  <si>
    <t xml:space="preserve">COORDINAR EL ABASTECIMIENTO  DE GASOLINA DE LOS VEHICULOS DEL INSTITUTO ELECTORAL </t>
  </si>
  <si>
    <t xml:space="preserve">LAS AREAS QUE REQUIERAN EL ABASTECIMIENTO DE COMBUSTIBLE NO CUENTE CON PRESUPUESTO </t>
  </si>
  <si>
    <t>ATENDER LAS SOLICITUDES DE BIENES Y SERVICIOS QUE PRESENTEN DE LAS AREAS DEL INSTITUTO</t>
  </si>
  <si>
    <t>LAS AREAS QUE REQUIERAN ADQUISICION DE BIENES NO CUENTEN CON PRESUPUESTO EN LAS PARTIDAS CORRESPONDIENTES.</t>
  </si>
  <si>
    <t>LLEVAR A CABO EL SEGUIMIENTO Y EVALUACION DEL DESEMPEÑO MEDIANTE LA VERIFICACION DEL GRADO DE CUMPLIMIENTO DE LOS PROGRAMAS Y OBJETIVOS CON BASE EN INDICADORES DE GESTION</t>
  </si>
  <si>
    <t>QUE NO SE CUENTE CON LA INFORMACION DOCUMENTAL PARA EVALUAR EL INDICADOR</t>
  </si>
  <si>
    <t>EVALUACION</t>
  </si>
  <si>
    <t>QUE NO HAYA ASUNTOS QUE TRATAR</t>
  </si>
  <si>
    <t>CONVOCATORIA</t>
  </si>
  <si>
    <t>ORGANIZAR LAS SESIONES DEL COMITÉ DE ADQUISICIONES, ARRENDAMIENTOS Y SERVICIOS</t>
  </si>
  <si>
    <t>QUE NO EXISTAN ASUNTOS QUE TRATAR EN SESION DEL COMITÉ</t>
  </si>
  <si>
    <t>DAR SEGUIMIENTO A LOS COMPROMISOS Y ACUERDOS QUE INSTRUYA EL SECRETARIO EJECUTIVO</t>
  </si>
  <si>
    <t>QUE NO EXISTA SUFICIENCIA PRESUPUESTAL</t>
  </si>
  <si>
    <t>10208</t>
  </si>
  <si>
    <t>GARANTIZAR LOS SERVICIOS INFORMATICOS DEL INSTITUTO</t>
  </si>
  <si>
    <t>SIEMPRE Y CUANDO SE CUENTE CON LOS RECURSOS ECONÓMICOS Y PERSONAL SUFICIENTE PARA REALIZAR LAS ACTIVIDADES</t>
  </si>
  <si>
    <t>ASISTIR A LOS CURSOS, FOROS, EVENTOS O CONGRESOS EN MATERIA DE ACTUALIZACION DE TECNOLOGIAS DE LA INFORMACIÓN</t>
  </si>
  <si>
    <t>SIEMPRE Y CUANDO SE CUENTE CON LOS RECURSOS ECONÓMICOS SUFICIENTES PARA REALIZAR LAS ACTIVIDADES</t>
  </si>
  <si>
    <t>INFORME/CONSTANCIA</t>
  </si>
  <si>
    <t xml:space="preserve">REALIZAR LAS GESTIONES NECESARIAS CON OTROS INSTITUTOS, PARA LA ASISTENCIA A OBSERVAR LA IMPLEMENTACION DE TECNOLOGIAS DE INFORMACIÓN EN EL DESARROLLO DE SUS  PROCESOS ELECTORALES </t>
  </si>
  <si>
    <t>SIEMPRE Y CUANDO SE CUENTE CON LOS RECURSOS ECONOMICOS SUFICIENTES PARA REALIZAR LAS ACTIVIDADES</t>
  </si>
  <si>
    <t>ACTUALIZACIÓN E INNOVACIÓN PERMANENTE DE LA PAGINA INSTITUCIONAL DE INTERNET  DEL IEEBC</t>
  </si>
  <si>
    <t>SIEMPRE Y CUANDO SE CUENTE CON LA INFORMACIÓN PARA PODER ACTUALIZAR LA PAGINA</t>
  </si>
  <si>
    <t>REPORTE/BITACORA</t>
  </si>
  <si>
    <t>DESARROLLAR Y ACTUALIZAR LOS SISTEMAS INFORMATICOS QUE REQUIERAN LAS AREAS QUE INTEGRAN AL INSTITUTO ELECTORAL DEL IEEBC</t>
  </si>
  <si>
    <t>SIEMPRE Y CUANDO , LAS ÁREAS INVOLUCRADAS PROVEAN DE LA INFORMACIÓN NECESARIA PARA SU REALIZACIÓN</t>
  </si>
  <si>
    <t>INSTALACIÓN, ACTUALIZACIÓN, MANTENIMIENTO PREVENTIVO Y CORRECTIVO Y ATENCION A LOS USUSARIOS CON LOS DIFERENTES PROBLEMAS DE SOFTWARE Y HARDWARE PARA EL OPTIMO APROVECHAMIENTO EN EL USO DE LOS EQUIPO DE COMPUTO DEL IEEBC</t>
  </si>
  <si>
    <t>ASEGURAR LA ADMINISTRACION Y EL FUNCIONAMIENTO DE LOS SERVIDORES DE DATOS, EQUIPOS DE TELEFONIA, VIDEO CAMARAS Y ENLACES DE TELECOMUNICACIONES DE LAS OFICINAS DEL IEEBC</t>
  </si>
  <si>
    <t>NSA=(SA/SR)100</t>
  </si>
  <si>
    <t>OFICIOS, MINUTAS, ACUERDOS, INFORMES, REPORTES, CONVOCATORIAS.</t>
  </si>
  <si>
    <t>BIMESTRAL</t>
  </si>
  <si>
    <t>LAS SOLICITUDES NO ESTAN DENTRO DE NUESTRA COMPETENCIA ATENDERLAS.</t>
  </si>
  <si>
    <t>NO EXISTEN ASUNTOS A TRATAR POR LO TANTO NO SE LLEVARON A CABO LAS REUNIONES.</t>
  </si>
  <si>
    <t>NO SE CONTO CON LA INFORMACION NECESARIA PARA DIFUNDIRLA.</t>
  </si>
  <si>
    <t>SE SUSPENDIO EL PROCESO DE SELECCIÓN POR LO TANTO NO HUBO SEGUIMIENTO</t>
  </si>
  <si>
    <t>ACTA - INFORME</t>
  </si>
  <si>
    <t>10201</t>
  </si>
  <si>
    <t>GARANTIZAR LA CONDUCCION DE LA ADMINISTRACION DE LOS RECURSOS, ASI COMO EL DESARROLLO DE LAS ACTIVIDADES DE LOS ORGANOS EJECUTIVOS, TECNICOS Y OPERATIVOS DEL INSTITUTO</t>
  </si>
  <si>
    <t>REFORMA LEGAL</t>
  </si>
  <si>
    <t>1020101</t>
  </si>
  <si>
    <t>QUE NO SE PROGRAMEN ADECUADAMENTE LAS METAS A CUMPLIR</t>
  </si>
  <si>
    <t>1020102</t>
  </si>
  <si>
    <t>ESTABLECER VÍNCULOS CON  EL INSTITUTO NACIONAL ELECTORAL (INE), ASI COMO EN SU CASO,  CON OTROS  ORGANISMOS PUBLICOS LOCALES (OPLES)  PARA EL INTERCAMBIO DE INFORMACIÓN INSTITUCIONAL.</t>
  </si>
  <si>
    <t>FALTA ANUENCIA POR LOS ORGANISMOS</t>
  </si>
  <si>
    <t xml:space="preserve"> </t>
  </si>
  <si>
    <t>QUE EXISTA UNA REFORMA DE LEY</t>
  </si>
  <si>
    <t>1020104</t>
  </si>
  <si>
    <t>PRESENTAR AL CONSEJO GENERAL ELECTORAL EL INFORME ANUAL DEL EJERCICIO PRESUPUESTAL, ASÍ COMO EL DE ACTIVIDADES.</t>
  </si>
  <si>
    <t>1020105</t>
  </si>
  <si>
    <t>GESTIONAR ANTE LAS INSTANCIAS CORRESPONDIENTES LOS ELEMENTOS NECESARIOS PARA LA OPERACIÓN DEL INSTITUTO.</t>
  </si>
  <si>
    <t>QUE NO SE DEN LAS CONDICIONES ADECUADAS ANTE LAS INSTANCIAS CORRESPONDIENTES</t>
  </si>
  <si>
    <t>BITACORA</t>
  </si>
  <si>
    <t>1020106</t>
  </si>
  <si>
    <t>REPRESENTAR LEGALMENTE AL INSTITUTO ANTE CUALQUIER AUTORIDAD ADMINISTRATIVA, JUDICIAL O ANTE PARTICULARES.</t>
  </si>
  <si>
    <t>QUE NO SE REQUIERA ALGUNA REPRESENTACION LEGAL</t>
  </si>
  <si>
    <t>1020107</t>
  </si>
  <si>
    <t>SUPERVISAR Y DAR SEGUIMIENTO   A LOS TRABAJOS DE INTEGRACION Y PUBLICACION DE LA MEMORIA DEL PROCESO ELECTORAL CONTENIENDO LA ESTADISTICA ELECTORAL POR ESTADO, MUNICIPIO, DISTRITO Y SECCION, UNA VEZ CONCLUIDO EL PROCESO ELECTORAL.</t>
  </si>
  <si>
    <t>DAR SEGUIMIENTO A LOS ACUERDOS Y RESOLUCIONES DEL CONSEJO GENERAL Y DE LA JUNTA GENERAL EJECUTIVA</t>
  </si>
  <si>
    <t>QUE NO SE LLEVEN A CABO SESIONES O REUNIONES DE TRABAJO</t>
  </si>
  <si>
    <t>ACUERDOS</t>
  </si>
  <si>
    <t>MEMORIA</t>
  </si>
  <si>
    <t>ÍNDICE DE ATENCIÓN DE MEDIOS DE IMPUGNACIÓN Y QUEJAS</t>
  </si>
  <si>
    <t>IAMIyQ= (AD/AR)*100</t>
  </si>
  <si>
    <t>RECIBIR, REGISTRAR, COMUNICAR, FORMAR EXPEDIENTES Y ELABORAR LOS INFORMES CIRCUNSTANCIADOS CON MOTIVO DE LOS MEDIOS DE IMPUGNACIÓN QUE SE PROMUEVAN, ASÍ COMO REALIZAR LOS TRASLADOS DE LAS ACTUACIONES A LOS ÓRGANOS JURISDICCIONALES ELECTORALES.</t>
  </si>
  <si>
    <t>SI NO SE PRESENTAN MEDIOS DE IMPUGNACIÓN, NO SE PODRÁN REGISTRAR, COMUNICAR, FORMAR EXPEDIENTES Y ELABORAR LOS INFORMES CIRCUNSTANCIADOS, NI TRASLADOS A LOS ÓRGANOS JURISDICCIONALES ELECTORALES.</t>
  </si>
  <si>
    <t>RESPUESTA AL MEDIO DE IMPUGNACIÓN</t>
  </si>
  <si>
    <t>RECIBIR, REGISTRAR, RADICAR Y SUSTANCIAR LAS QUEJAS Y DENUNCIAS QUE SE INTERPONGAN CON MOTIVO DE LOS PROCEDIMIENTOS ADMINISTRATIVOS SANCIONADORES.</t>
  </si>
  <si>
    <t>SI NO SE PRESENTAN QUEJAS O DENUNCIAS, NO SE PODRÁN REGISTRAR, RADICAR, NI SUSTANCIAR.</t>
  </si>
  <si>
    <t>RESPUESTA A LA QUEJA O DENUNCIA</t>
  </si>
  <si>
    <t>ELABORAR LOS ACUERDOS EN LOS QUE SE TENGAN POR NO PRESENTADAS LAS QUEJAS O DENUNCIAS, EN RAZÓN AL DESECHAMIENTO O SU SOBRESEIMIENTO.</t>
  </si>
  <si>
    <t>SI NO SE PRESENTAN QUEJAS O DENUNCIAS QUE NO CUMPLAN LOS REQUISITOS EXIGIDOS POR LEY, NO SE PODRÁN ELABORAR LOS ACUERDOS DE DESECHAMIENTO O DE SOBRESEIMIENTO CORRESPONDIENTES.</t>
  </si>
  <si>
    <t>ACUERDO</t>
  </si>
  <si>
    <t>ELABORAR LOS ESTADÍSTICOS DE LOS MEDIOS DE IMPUGNACIÓN, DE LAS QUEJAS Y DENUNCIAS QUE SE INTERPONGAN, ASÍ COMO DE LA ATENCIÓN A LOS REQUERIMIENTOS DE INFORMACIÓN GENERADOS POR LOS ÓRGANOS JURISDICCIONALES ELECTORALES.</t>
  </si>
  <si>
    <t>SI NO SE PRESENTAN MEDIOS DE IMPUGNACIÓN, NI QUEJAS O DENUNCIAS, NO SE PODRÁN ELABORAR REPORTES ESTADÍSTICOS.</t>
  </si>
  <si>
    <t>GRABACIÓN</t>
  </si>
  <si>
    <t>SPOT</t>
  </si>
  <si>
    <t>SINTESIS</t>
  </si>
  <si>
    <t>COMUNICADOS</t>
  </si>
  <si>
    <t>DISEÑOS REALIZADOS</t>
  </si>
  <si>
    <t>REVISTA</t>
  </si>
  <si>
    <t>ELABORAR LA HEMEROTECA IMPRESA Y DIGITAL DEL INSTITUTO ESTATAL ELECTORAL</t>
  </si>
  <si>
    <t>CARPETA DE NOTAS INFORMATIVAS</t>
  </si>
  <si>
    <t>INSERCIONES</t>
  </si>
  <si>
    <t>AUDIOS Y/O VIDEOS</t>
  </si>
  <si>
    <t>COORDINAR EL APOYO LOGISTICO EN LA REALIZACION DE EVENTOS DEL INSTITUTO ELECTORAL</t>
  </si>
  <si>
    <t>REALIZAR CAMPAÑAS DE DIFUSION INSTITUCIONAL A TRAVES DE LOS DIFERENTES MEDIOS Y ESPACIOS DE PUBLICIDAD</t>
  </si>
  <si>
    <t>ASESORIA LEGAL</t>
  </si>
  <si>
    <t>AL  = (ST/SR)*100</t>
  </si>
  <si>
    <t>QUE NO SE PRESENTEN MEDIOS DE IMPUGNACIÓN, QUEJAS Y/O DENUNCIAS</t>
  </si>
  <si>
    <t>NIVEL DE SOLICITUDES ATENDIDAS</t>
  </si>
  <si>
    <t>GARANTIZAR EL CUMPLIMIENTO COMO ORGANO DE ENLACE PARA ATENDER DE FORMA OPORTUNA LOS ASUNTOS RELACIONADOS CON EL SERVICIO PROFESIONAL ELECTORAL NACIONAL</t>
  </si>
  <si>
    <t>DAR LA ATENCION Y SEGUIMIENTO OPORTUNO A LAS SOLICITUDES EMITIDAS ENTRE EL OPLE Y EL INE A FIN DE HACER CUMPLIR CADA UNA DE LAS ACTIVIDADES SOLICITADAS.</t>
  </si>
  <si>
    <t>MINUTA</t>
  </si>
  <si>
    <t>LLEVAR A CABO LA COORDINACION Y COLABORACION CON EL INE PARA ATENDER LAS ACCIONES NECESARIAS EN EL PROCESO DE SELECCION, EVALUACION, INCORPORACION,  Y SEGUIMIENTO PARA EL INGRESO DEL PERSONAL DE LA RAMA ADMINISTRATIVA AL SERVICIO PROFESIONAL ELECTORAL NACIONAL DEL SISTEMA OPLE.</t>
  </si>
  <si>
    <t>NIVEL DE ATENCIÓN</t>
  </si>
  <si>
    <t>NA= (SA/SR)*100</t>
  </si>
  <si>
    <t>REQUISICIONES, OFICIOS, REPORTES DEL SIAC</t>
  </si>
  <si>
    <t>NIVEL DE SERVICIO</t>
  </si>
  <si>
    <t>NS= (SSA/SSR)*100</t>
  </si>
  <si>
    <t>REPORTES DEL SISTEMA DE SOLICITUD DE SERVICIOS, OFICIOS, CORREOS, MINUTAS, ETC.</t>
  </si>
  <si>
    <t>1</t>
  </si>
  <si>
    <t>101</t>
  </si>
  <si>
    <t>10101</t>
  </si>
  <si>
    <t>1010101</t>
  </si>
  <si>
    <t>1010102</t>
  </si>
  <si>
    <t>1010103</t>
  </si>
  <si>
    <t>1010104</t>
  </si>
  <si>
    <t>10102</t>
  </si>
  <si>
    <t>1010201</t>
  </si>
  <si>
    <t>1010202</t>
  </si>
  <si>
    <t>1010203</t>
  </si>
  <si>
    <t>1010204</t>
  </si>
  <si>
    <t>1010205</t>
  </si>
  <si>
    <t>10103</t>
  </si>
  <si>
    <t>1010301</t>
  </si>
  <si>
    <t>1010302</t>
  </si>
  <si>
    <t>GARANTIZAR LA ATENCIÓN A LAS ÁREAS DEL INSTITUTO PARA SU OPERATIVIDAD E INCLUSIÓN CORRESPONDIENTE AL SERVICIO PROFESIONAL ELECTORAL</t>
  </si>
  <si>
    <t>NIVEL DE ATENCION INSTITUCIONAL</t>
  </si>
  <si>
    <t>NIVEL DE CUMPLIMIENTO Y DIFUSIÓN INSTITUCIONAL</t>
  </si>
  <si>
    <t>BOLETINES EMITIDOS</t>
  </si>
  <si>
    <t>NA = .30 NCA + .35 NPACCP + .35 NPAIPC</t>
  </si>
  <si>
    <t xml:space="preserve"> MANUALES, PROPUESTA, LISTAS DE ASISTENCIA Y BITACORA</t>
  </si>
  <si>
    <t>CADA EVENTO</t>
  </si>
  <si>
    <t>ESTRATÉGICO</t>
  </si>
  <si>
    <t>NIVEL DE CUMPLIMIENTO DE ACTIVIDADES</t>
  </si>
  <si>
    <t>NCA=(AR/AP)*100</t>
  </si>
  <si>
    <t xml:space="preserve"> MANUALES, PROPUESTA Y BITACORA</t>
  </si>
  <si>
    <t>NIVEL DE POBLACIÓN ATENDIDA SOBRE CULTURA CÍVICA Y POLÍTICA</t>
  </si>
  <si>
    <t>NPACCP= (PACCP1/PACCP2)-1*100</t>
  </si>
  <si>
    <t xml:space="preserve">LISTAS DE ASISTENCIA, FOTOGRAFÍAS Y POLIZA </t>
  </si>
  <si>
    <t>NIVEL DE POBLACIÓN ATENDIDA SOBRE INSTRUMENTOS DE PARTICIPACIÓN CIUDADANA</t>
  </si>
  <si>
    <t>NPAIPC = (PACCP1/PACCP2)-1*100</t>
  </si>
  <si>
    <t>LISTAS DE ASISTENCIA</t>
  </si>
  <si>
    <t>ATENCIÓN INSTITUCIONAL</t>
  </si>
  <si>
    <t>NAI= NSA(.20)+NA(.40)+NS(.40)</t>
  </si>
  <si>
    <t>FORMULA COMPUESTA</t>
  </si>
  <si>
    <t>QUE NO SE LOGRE EL CUMPLIMIENTO DE LOS COMPONENTES</t>
  </si>
  <si>
    <t>NADPA=(DPAA/DPAG)*100</t>
  </si>
  <si>
    <t>GARANTIZAR LA ATENCIÓN OPORTUNA A LOS PARTIDOS POLÍTICOS COMO MEDIDA PREVENTIVA PARA CONTRIBUIR AL CUMPLIMIENTO DE SUS OBLIGACIONES LEGALES, ASI COMO REALIZAR LOS TRÁMITES CORRESPONDIENTES PARA QUE HAGAN EFECTIVOS LOS DERECHOS Y PRERROGATIVAS QUE TIENEN CONFERIDAS.</t>
  </si>
  <si>
    <t>NIVEL DE CUMPLIMIENTO DE ACUERDOS</t>
  </si>
  <si>
    <t>ACUERDOS DEL CONSEJO GENERAL, ACTAS DE LAS REUNIONES DE LA JUNTA GENERAL, MINUTAS, ETC.</t>
  </si>
  <si>
    <t>CADA QUE SE EMITAN</t>
  </si>
  <si>
    <t>NCND ={(BP2017/BP2014) –1} X 100</t>
  </si>
  <si>
    <t>ASEGURAR LA INSTRUMENTACIÓN DE LOS MECANISMOS ADMINISTRATIVOS Y LEGALES DEL INSTITUTO</t>
  </si>
  <si>
    <t>NIVEL DE EJECUCIÓN TÉCNICO/OPERATIVA</t>
  </si>
  <si>
    <t>NCA= (AC/AG)*100</t>
  </si>
  <si>
    <t>NETO= NCA(.25)+NAPP(.25) +AL(.25)+ IAMIyQ(.25)</t>
  </si>
  <si>
    <t>QUE SE CUMPLAN LAS HIPOTESIS DE LOS COMPONENTES O ALGUNO DE ELLOS</t>
  </si>
  <si>
    <t>GARANTIZAR QUE LOS ASUNTOS DE COMPETENCIA DEL CONSEJO GENERAL SE REALICEN EN ESTRICTO APEGO A LAS ATRIBUCIONES CONFERIDAS POR LA NORMATIVIDAD APLICABLE, BAJO UN SEGUIMIENTO PERMANENTE DEL MANEJO Y CUSTODIA DE LOS RECURSOS PUBLICOS, FORTALECIENDO LA TRANSPARENCIA Y ACCESO A LA INFORMACIÓN, APOYADOS EN LA DIFUSIÓN INSTITUCIONAL Y LA VINCULACIÓN CON LA SOCIEDAD</t>
  </si>
  <si>
    <t>EJECUTAR LOS PROGRAMAS DE REVISIÓN RESPECTO DE LA VERIFICACIÓN DE LA APLICACIÓN DE LOS RECURSOS DEL INSTITUTO  A TRAVES DEL PROGRAMA MINIMO DE AUDITORIA QUE SE FIJE PARA EL EJERCICIO FISCAL 2017</t>
  </si>
  <si>
    <t>NIVEL DE CONTRIBUCIÓN</t>
  </si>
  <si>
    <t>ÓRGANO DE DIRECCIÓN</t>
  </si>
  <si>
    <t>CONDUCCIÓN DE LA LEGALIDAD</t>
  </si>
  <si>
    <t>NIVEL DE APEGO A LA NORMATIVIDAD APLICABLE</t>
  </si>
  <si>
    <t>NANA= NADPA(.40)+ ICADCI(.20)+ NDND(.20)+ PCROSAIP(.20)</t>
  </si>
  <si>
    <t>NIVELES 101, 102, 103 Y  104</t>
  </si>
  <si>
    <t>NC= NANA(.25) + NA(.25) + NETO(.25) + NAI(.25)</t>
  </si>
  <si>
    <t>NIVELES 10101, 10102, 10103 Y 10104</t>
  </si>
  <si>
    <t>LOS SEÑALADOS EN LOS NIVELES 10101, 10102, 10103 Y 10104</t>
  </si>
  <si>
    <t>LOS SEÑALADOS EN LOS NIVELES 101, 102, 103 Y  104</t>
  </si>
  <si>
    <t>ELABORAR LA REVISTA DEL INSTITTUO ESTATAL ELECTORAL.</t>
  </si>
  <si>
    <t>CONTRIBUIR AL DESARROLLO DE LA VIDA DEMOCRÁTICA EN EL ESTADO, FORTALECIENDO LA PARTICIPACIÓN CIUDADANA, GARANTIZANDO EL APEGO A LAS ATRIBUCIONES CONFERIDAS BAJO LOS PRINCIPIOS DE LEGALIDAD, MAXIMA PUBLICIDAD, CERTEZA, INDEPENDENCIA, IMPARCIALIDAD Y OBJETIVIDAD, APOYADOS EN LA DIFUSIÓN INSTITUCIONAL Y LA ADMINISTRACIÓN DE LOS RECURSOS</t>
  </si>
  <si>
    <t>LOGRAR EL CUMPLIMIENTO DE LAS DISPOSICIONES CONSTITUCIONALES Y LEGALES EN MATERIAL ELECTORAL BAJO LOS PRINCIPIOS RECTORES</t>
  </si>
  <si>
    <t>EXPEDIR  CONVOCATORIAS Y  CELEBRAR  A LAS SESIONES DEL CONSEJO GENERAL</t>
  </si>
  <si>
    <t>CELEBRAR REUNIONES DE TRABAJO DE COORDINACIÓN Y COMUNICACIÓN DE CONSEJEROS ELECTORALES Y/O TITULARES DE ÁREA DEL INSTITUTO</t>
  </si>
  <si>
    <t>ASISTIR A EVENTOS DE ACTUALIZACIÓN O FORTALECIMIENTO EN TEMAS ELECTORALES O DE IMPACTO EN LA FUNCIÓN PÚBLICA DE CONSEJEROS ELECTORALES PROMOVIDOS POR INSTITUCIONES EDUCATIVAS, GUBERNAMENTALES, CIVILES, POLÍTICAS Y ELECTORALES</t>
  </si>
  <si>
    <t>COAYUVAR CON LA COMISIÓN DE CONTROL INTERNO PARA EL EJERCICIO DE SUS ATRIBUCIONES</t>
  </si>
  <si>
    <t>SOSTENER REUNIONES DE COORDINACIÓN CON OTRAS AUTORIDADES DE FISCALIZACIÓN Y CONTROL, A FIN DE HOMOLOGAR CRITERIOS Y LOGRAR MEJORES PRACTICAS EN LA MATERIA</t>
  </si>
  <si>
    <t>SUSTANCIAR QUEJAS , DENUNCIAS, ASUNTOS OFICIOSOS, Y VISTAS, ASÍ COMO REALIZAR INVESTIGACIONES RESPECTO DE LAS CONDUCTAS DE LOS SERVIDORES PÚBLICOS QUE PUEDAN CONSTITUIR RESPONSABILIDADES ADMINISTRATIVAS Y ATENDER LOS MEDIOS DE IMPUGNACIÓN QUE SE PRESENTEN EN CONTRA DE LOS MISMOS</t>
  </si>
  <si>
    <t>RECIBIR, RESGUARDAR, ASESORAR Y DAR SEGUIMIENTO A LAS DECLARACIONES DE SITUACION PATRIMONIAL, INTERVENIR EN LOS PROCESOS DE ENTREGA-RECEPCION Y VIGILAR EL CUMPLIMIENTO DE LOS SERVIDORES PÚBLICOS A LA OBLIGACIÓN DE SOMETERSE AL EXAMEN PARA LA DETECCIÓN DE DROGAS DE ABUSO</t>
  </si>
  <si>
    <t>GARANTIZAR LA DIFUSION Y VINCULACION INSTITUCIONAL DEL CONSEJO GENERAL ELECTORAL Y LOS ORGANOS DEL INSTITUTO ESTATAL ELECTORAL DE LOS ASUNTOS DE SU RESPECTIVA COMPETENCIA ANTE LOS DISTINTOS SECTORES SOCIALES</t>
  </si>
  <si>
    <t xml:space="preserve">ORGANIZAR O COADYUVAR EN LA LOGISTICA DE TALLERES, CONFERENCIAS O REUNIONES DE VINCULACIÓN CON  INSTITUCIONES EDUCATIVAS, GUBERNAMENTALES, CIVILES, POLÍTICAS Y ELECTORALES, EN TEMAS DE IMPACTO EN MATERIA ELECTORAL. </t>
  </si>
  <si>
    <t>EJERCER EL RECURSO AUTORIZADO PARA LA REMUNERACION AL PERSONAL</t>
  </si>
  <si>
    <t>NIVEL DE PRESUPUESTO EJERCIDO</t>
  </si>
  <si>
    <t>NPE= (PE/PP)*100</t>
  </si>
  <si>
    <t>CATORCENAL</t>
  </si>
  <si>
    <t>NO CONTAR CON EL RECURSO PARA LA REMUNERACION AL PERSONAL</t>
  </si>
  <si>
    <t>REMUNERAR AL PERSONAL DE CARÁCTER PERMANENTE ADSCRITO AL CONSEJO GENERAL ELECTORAL</t>
  </si>
  <si>
    <t>QUE NO SE CUENTE CON EL RECURSO SUFICIENTE</t>
  </si>
  <si>
    <t>REMUNERAR AL PERSONAL DE CARÁCTER PERMANENTE ADSCRITO AL DEPARTAMENTO DE CONTROL INTERNO</t>
  </si>
  <si>
    <t>REMUNERAR AL PERSONAL DE CARÁCTER PERMANENTE ADSCRITO A LA COORDINACION DE COMUNICACIÓN SOCIAL</t>
  </si>
  <si>
    <t>REMUNERAR AL PERSONAL DE CARÁCTER PERMANENTE ADSCRITO A LA UNIDAD DE TRANSPARENCIA</t>
  </si>
  <si>
    <t>REMUNERAR AL PERSONAL DE CARÁCTER EVENTUAL ADSCRITO AL DEPARTAMENTO DE CONTROL INTERNO</t>
  </si>
  <si>
    <t>REMUNERAR AL PERSONAL DE CARÁCTER EVENTUAL ADSCRITO A LA UNIDAD DE TRANSPARENCIA</t>
  </si>
  <si>
    <t>REMUNERAR AL PERSONAL DE CARÁCTER PERMANENTE ADSCRITO AL DEPARTAMENTO DE PROCESOS ELECTORALES, EDUCACIÓN CÍVICA Y PARTICIPACIÓN CIUDADANA</t>
  </si>
  <si>
    <t>REMUNERAR AL PERSONAL DE CARÁCTER PERMANENTE ADSCRITO A LA COORDINACION DE ORGANIZACIÓN ELECTORAL</t>
  </si>
  <si>
    <t>REMUNERAR AL PERSONAL DE CARÁCTER PERMANENTE ADSCRITO A LA COORDINACION DE EDUCACIÓN CÍVICA</t>
  </si>
  <si>
    <t>REMUNERAR AL PERSONAL DE CARÁCTER PERMANENTE ADSCRITO A LA COORDINACION DE PARTICIPACIÓN CIUDADANA</t>
  </si>
  <si>
    <t>REMUNERAR AL PERSONAL DE CARÁCTER PERMANENTE ADSCRITO A LA SECRETARÍA EJECUTIVA</t>
  </si>
  <si>
    <t>REMUNERAR AL PERSONAL DE CARÁCTER PERMANENTE ADSCRITO A LA COORDINACION DE PRERROGATIVAS Y PARTIDOS POLÍTICOS</t>
  </si>
  <si>
    <t>REMUNERAR AL PERSONAL DE CARÁCTER PERMANENTE ADSCRITO A LA COORDINACION JURÍDICA</t>
  </si>
  <si>
    <t>REMUNERAR AL PERSONAL DE CARÁCTER PERMANENTE ADSCRITO A LA COORDINACION DE LO CONTENCIOSO ELECTORAL</t>
  </si>
  <si>
    <t>REMUNERAR AL PERSONAL DE CARÁCTER EVENTUAL ADSCRITO A LA COORDINACION JURÍDICA</t>
  </si>
  <si>
    <t>REMUNERAR AL PERSONAL DE CARÁCTER PERMANENTE ADSCRITO A LA UNIDAD DE SERVICIO PROFESIONAL ELECTORAL Y VINCULACIÓN CON EL INE</t>
  </si>
  <si>
    <t>REMUNERAR AL PERSONAL DE CARÁCTER PERMANENTE ADSCRITO A LA COORDINACION DE INFORMÁTICA Y ESTADÍSTICA ELECTORAL</t>
  </si>
  <si>
    <t>REMUNERAR AL PERSONAL DE CARÁCTER PERMANENTE ADSCRITO A LA OFICINA DE SISTEMAS</t>
  </si>
  <si>
    <t>REMUNERAR AL PERSONAL DE CARÁCTER PERMANENTE ADSCRITO A LA OFICINA DE SOPORTE TÉCNICO</t>
  </si>
  <si>
    <t>REMUNERAR AL PERSONAL DE CARÁCTER PERMANENTE ADSCRITO AL DEPARTAMENTO DE ADMINISTRACIÓN</t>
  </si>
  <si>
    <t>REMUNERAR AL PERSONAL DE CARÁCTER PERMANENTE ADSCRITO A LA OFICINA DE CONTABILIDAD, PRESUPUESTOS Y NOMINA</t>
  </si>
  <si>
    <t>REMUNERAR AL PERSONAL DE CARÁCTER PERMANENTE ADSCRITO A LA OFICINA DE RECURSOS MATERIALES</t>
  </si>
  <si>
    <t>REMUNERAR AL PERSONAL DE CARÁCTER EVENTUAL ADSCRITO A LA UNIDAD DE SERVICIO PROFESIONAL ELECTORAL Y VINCULACIÓN CON EL INE</t>
  </si>
  <si>
    <t>AREA RESPONSABLE DEL PROGRAMA</t>
  </si>
  <si>
    <t>PRESIDENCIA DEL CONSEJO GENERAL ELECTORAL</t>
  </si>
  <si>
    <t>ELABORAR ESTUDIO DEL PROCESO ELECTORAL RELATIVO A LAS ACTIVIDADES DE ORGANIZACIÓN ELECTORAL.</t>
  </si>
  <si>
    <t>ORGANIZAR, SOLICITAR Y/O LLEVAR A CABO LA CAPACITACIÓN REQUERIDA POR LAS ÁREAS PARA SU PERSONAL ADSCRITO</t>
  </si>
  <si>
    <t>GARANTIZAR LA REPRESENTACIÓN LEGAL DEL INSTITUTO, ASÍ COMO LA ATENCIÓN DE LOS MEDIOS DE IMPUGNACIÓN Y LA SUSTANCIACIÓN DE LAS QUEJAS Y DENUNCIAS.</t>
  </si>
  <si>
    <t>1. RESPUESTA AL MEDIO DE IMPUGNACIÓN; 2. RESPUESTA A LA QUEJA O DENUNCIA; 3. ACUERDO; 4. REPORTE; 5. PROYECTO DE REGLAMENTO</t>
  </si>
  <si>
    <t>ELABORAR Y PROMOVER EL ORDENAMIENTO INTERNO RELATIVO A LOS CRITERIOS, POLÍTICAS Y DEMÁS NORMAS EN MATERIA DE LO CONTENCIOSO ELECTORAL.</t>
  </si>
  <si>
    <t>SI NO SE ELABORA EL PROYECTO DE REGLAMENTO DE LO CONTENCIOSO ELECTORAL</t>
  </si>
  <si>
    <t>PROYECTO DE REGLAMENTO</t>
  </si>
  <si>
    <t>COORDINAR LA REPRESENTACIÓN LEGAL DE LOS ÓRGANOS QUE CONFORMAN EL INSTITUTO ANTE LAS DISTINTAS AUTORIDADES E INSTANCIAS JURÍDICAS Y ADMINISTRATIVAS</t>
  </si>
  <si>
    <t>SI NO EXISTEN ASUNTOS QUE ATENDER DE REPRESENTACIÓN LEGAL DEL INSTITUTO</t>
  </si>
  <si>
    <t>GESTIONAR LA DIFUSIÓN EN LOS DIFERENTES MEDIOS ELECTRONICOS Y DIARIOS DE MAYOR CIRCULACION, LA INFORMACIÓN QUE SEA NECESARIA A FIN DE DAR A CONOCER LOS TEMAS RELACIONADOS CON EL SERVICIO PROFESIONAL ELECTORAL NACIONAL.</t>
  </si>
  <si>
    <t>COADYUVAR EN LA ELABORACIÓN DE LA MEMORIA ESTADÍSTICA DEL PROCESO ELECTORAL LOCAL ORDINARIO 2015-2016</t>
  </si>
  <si>
    <t xml:space="preserve">ICCI={ (TAC/TAA)*50% + ( TRA/ TRAP)* 50 %}                                               
</t>
  </si>
  <si>
    <t>INDICE DE CUMPLIMIENTO DE CONTROL INTERNO</t>
  </si>
  <si>
    <t>LOGRAR QUE LAS RECOMENDACIONES EMITIDAS SE PONGAN EN PRÁCTICA POR LAS UNIDADES ADMINISTRATIVAS DEL INSTITUTO Y QUE LOS SERVIDORES PÚBLICOS SE CONDUZCAN CON APEGO A LOS PRINCIPIOS QUE RIGEN LA FUNCIÓN PÚBLICA.</t>
  </si>
  <si>
    <t>CONDUCCIÓN DE LA POLÍTICA EN MATERIA ELECTORAL</t>
  </si>
  <si>
    <t>INAPPY TR=.50 (SPPR/SPPA)+.50 (TTR/TERS)</t>
  </si>
  <si>
    <t>INDICE DE NIVEL DE ATENCION A PARTIDOS POLITICOS Y TIEMPO DE RESPUESTA</t>
  </si>
  <si>
    <t>SUPERVISAR EL CUMPLIMIENTO DE LAS ACTIVIDADES DE LAS AREAS A CARGO DE LA SECRETARIA EJECUTIVA.</t>
  </si>
  <si>
    <t>ORGANIZAR UN ENCUENTRO NACIONAL DE TRANSPARENCIA ELECTORAL</t>
  </si>
  <si>
    <t xml:space="preserve">QUE NO SE CUENTEN CON LOS RECURSOS NECESARIOS </t>
  </si>
  <si>
    <t>CONGRESO</t>
  </si>
  <si>
    <t>REMUNERAR AL PERSONAL DE CARÁCTER EVENTUAL ADSCRITO A LA  LA COORDINACION DE PRERROGATIVAS Y PARTIDOS POLÍTICOS</t>
  </si>
  <si>
    <t>ORGANIZAR LAS SESIONES DE LA COMISION ESPECIAL DE ADMINISTRACION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</si>
</sst>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1" fillId="7" borderId="1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justify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49" fontId="1" fillId="4" borderId="3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justify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justify" vertical="center" wrapText="1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625928</xdr:colOff>
      <xdr:row>1</xdr:row>
      <xdr:rowOff>68035</xdr:rowOff>
    </xdr:from>
    <xdr:to>
      <xdr:col>3</xdr:col>
      <xdr:colOff>762000</xdr:colOff>
      <xdr:row>4</xdr:row>
      <xdr:rowOff>237724</xdr:rowOff>
    </xdr:to>
    <xdr:pic>
      <xdr:nvPicPr>
        <xdr:cNvPr id="3" name="99 Imagen" descr="LOGO IEE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2357" y="340178"/>
          <a:ext cx="2612572" cy="986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Q155"/>
  <sheetViews>
    <sheetView showGridLines="0" tabSelected="1" topLeftCell="B10" zoomScale="70" zoomScaleNormal="70" workbookViewId="0">
      <selection activeCell="K14" sqref="K14"/>
    </sheetView>
  </sheetViews>
  <sheetFormatPr baseColWidth="10" defaultRowHeight="18.75"/>
  <cols>
    <col min="1" max="1" width="12.28515625" style="1" hidden="1" customWidth="1"/>
    <col min="2" max="2" width="18" style="2" customWidth="1"/>
    <col min="3" max="3" width="19.140625" style="2" customWidth="1"/>
    <col min="4" max="4" width="55.85546875" style="3" customWidth="1"/>
    <col min="5" max="5" width="23.85546875" style="2" customWidth="1"/>
    <col min="6" max="6" width="28.42578125" style="2" customWidth="1"/>
    <col min="7" max="7" width="27.5703125" style="2" customWidth="1"/>
    <col min="8" max="8" width="20.28515625" style="2" customWidth="1"/>
    <col min="9" max="9" width="19.5703125" style="2" customWidth="1"/>
    <col min="10" max="10" width="19.140625" style="2" customWidth="1"/>
    <col min="11" max="11" width="23.85546875" style="1" customWidth="1"/>
    <col min="12" max="12" width="26.42578125" style="1" customWidth="1"/>
    <col min="13" max="14" width="5.7109375" style="4" customWidth="1"/>
    <col min="15" max="15" width="5.5703125" style="4" customWidth="1"/>
    <col min="16" max="16" width="5.85546875" style="4" customWidth="1"/>
    <col min="17" max="328" width="11.42578125" style="5"/>
    <col min="329" max="16384" width="11.42578125" style="2"/>
  </cols>
  <sheetData>
    <row r="1" spans="1:16" ht="23.25">
      <c r="N1" s="161"/>
    </row>
    <row r="2" spans="1:16" ht="21">
      <c r="B2" s="162" t="s">
        <v>23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6" ht="21">
      <c r="B3" s="162" t="s">
        <v>24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6" ht="21">
      <c r="B4" s="162" t="s">
        <v>10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6" spans="1:16">
      <c r="B6" s="6"/>
      <c r="C6" s="6"/>
    </row>
    <row r="7" spans="1:16">
      <c r="B7" s="6"/>
      <c r="C7" s="6"/>
    </row>
    <row r="8" spans="1:16" ht="55.5" customHeight="1">
      <c r="A8" s="166" t="s">
        <v>388</v>
      </c>
      <c r="B8" s="167"/>
      <c r="C8" s="2" t="s">
        <v>389</v>
      </c>
    </row>
    <row r="9" spans="1:16" ht="6" customHeight="1">
      <c r="B9" s="7"/>
    </row>
    <row r="10" spans="1:16" ht="42.75" customHeight="1" thickBot="1">
      <c r="A10" s="166" t="s">
        <v>1</v>
      </c>
      <c r="B10" s="167"/>
      <c r="C10" s="8" t="s">
        <v>404</v>
      </c>
      <c r="D10" s="9"/>
    </row>
    <row r="11" spans="1:16" ht="19.5" thickBot="1">
      <c r="B11" s="5"/>
      <c r="C11" s="5"/>
      <c r="M11" s="163" t="s">
        <v>13</v>
      </c>
      <c r="N11" s="164"/>
      <c r="O11" s="164"/>
      <c r="P11" s="165"/>
    </row>
    <row r="12" spans="1:16" ht="57" thickBot="1">
      <c r="A12" s="10" t="s">
        <v>18</v>
      </c>
      <c r="B12" s="11" t="s">
        <v>20</v>
      </c>
      <c r="C12" s="11" t="s">
        <v>22</v>
      </c>
      <c r="D12" s="10" t="s">
        <v>2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21</v>
      </c>
      <c r="J12" s="11" t="s">
        <v>3</v>
      </c>
      <c r="K12" s="11" t="s">
        <v>0</v>
      </c>
      <c r="L12" s="11" t="s">
        <v>19</v>
      </c>
      <c r="M12" s="12" t="s">
        <v>14</v>
      </c>
      <c r="N12" s="13" t="s">
        <v>15</v>
      </c>
      <c r="O12" s="13" t="s">
        <v>16</v>
      </c>
      <c r="P12" s="14" t="s">
        <v>17</v>
      </c>
    </row>
    <row r="13" spans="1:16" ht="249" customHeight="1">
      <c r="A13" s="15" t="s">
        <v>287</v>
      </c>
      <c r="B13" s="16" t="s">
        <v>8</v>
      </c>
      <c r="C13" s="17" t="s">
        <v>404</v>
      </c>
      <c r="D13" s="18" t="s">
        <v>348</v>
      </c>
      <c r="E13" s="19" t="s">
        <v>337</v>
      </c>
      <c r="F13" s="19" t="s">
        <v>343</v>
      </c>
      <c r="G13" s="20" t="s">
        <v>37</v>
      </c>
      <c r="H13" s="19" t="s">
        <v>342</v>
      </c>
      <c r="I13" s="19" t="s">
        <v>47</v>
      </c>
      <c r="J13" s="19" t="s">
        <v>310</v>
      </c>
      <c r="K13" s="19" t="s">
        <v>346</v>
      </c>
      <c r="L13" s="19" t="s">
        <v>29</v>
      </c>
      <c r="M13" s="21"/>
      <c r="N13" s="21"/>
      <c r="O13" s="21"/>
      <c r="P13" s="22"/>
    </row>
    <row r="14" spans="1:16" ht="261.75" customHeight="1">
      <c r="A14" s="23" t="s">
        <v>288</v>
      </c>
      <c r="B14" s="24" t="s">
        <v>12</v>
      </c>
      <c r="C14" s="25" t="s">
        <v>338</v>
      </c>
      <c r="D14" s="26" t="s">
        <v>335</v>
      </c>
      <c r="E14" s="27" t="s">
        <v>340</v>
      </c>
      <c r="F14" s="27" t="s">
        <v>341</v>
      </c>
      <c r="G14" s="27" t="s">
        <v>37</v>
      </c>
      <c r="H14" s="27" t="s">
        <v>344</v>
      </c>
      <c r="I14" s="27" t="s">
        <v>47</v>
      </c>
      <c r="J14" s="27" t="s">
        <v>82</v>
      </c>
      <c r="K14" s="27" t="s">
        <v>345</v>
      </c>
      <c r="L14" s="27" t="s">
        <v>29</v>
      </c>
      <c r="M14" s="28"/>
      <c r="N14" s="28"/>
      <c r="O14" s="28"/>
      <c r="P14" s="29"/>
    </row>
    <row r="15" spans="1:16" ht="120" customHeight="1">
      <c r="A15" s="30" t="s">
        <v>289</v>
      </c>
      <c r="B15" s="31" t="s">
        <v>11</v>
      </c>
      <c r="C15" s="32"/>
      <c r="D15" s="33" t="s">
        <v>349</v>
      </c>
      <c r="E15" s="34" t="s">
        <v>25</v>
      </c>
      <c r="F15" s="34" t="s">
        <v>324</v>
      </c>
      <c r="G15" s="34" t="s">
        <v>26</v>
      </c>
      <c r="H15" s="34" t="s">
        <v>27</v>
      </c>
      <c r="I15" s="34" t="s">
        <v>26</v>
      </c>
      <c r="J15" s="34" t="s">
        <v>142</v>
      </c>
      <c r="K15" s="34" t="s">
        <v>28</v>
      </c>
      <c r="L15" s="34" t="s">
        <v>29</v>
      </c>
      <c r="M15" s="35"/>
      <c r="N15" s="36"/>
      <c r="O15" s="36"/>
      <c r="P15" s="37"/>
    </row>
    <row r="16" spans="1:16" ht="87.6" customHeight="1">
      <c r="A16" s="38" t="s">
        <v>290</v>
      </c>
      <c r="B16" s="39" t="s">
        <v>9</v>
      </c>
      <c r="C16" s="40"/>
      <c r="D16" s="41" t="s">
        <v>350</v>
      </c>
      <c r="E16" s="42"/>
      <c r="F16" s="42"/>
      <c r="G16" s="42"/>
      <c r="H16" s="43"/>
      <c r="I16" s="42"/>
      <c r="J16" s="42"/>
      <c r="K16" s="44" t="s">
        <v>31</v>
      </c>
      <c r="L16" s="45" t="s">
        <v>30</v>
      </c>
      <c r="M16" s="45">
        <v>3</v>
      </c>
      <c r="N16" s="45">
        <v>3</v>
      </c>
      <c r="O16" s="45">
        <v>3</v>
      </c>
      <c r="P16" s="46">
        <v>3</v>
      </c>
    </row>
    <row r="17" spans="1:337" ht="81.75" customHeight="1">
      <c r="A17" s="38" t="s">
        <v>291</v>
      </c>
      <c r="B17" s="47" t="s">
        <v>9</v>
      </c>
      <c r="C17" s="40"/>
      <c r="D17" s="41" t="s">
        <v>351</v>
      </c>
      <c r="E17" s="7"/>
      <c r="F17" s="7"/>
      <c r="G17" s="7"/>
      <c r="H17" s="7"/>
      <c r="I17" s="7"/>
      <c r="J17" s="7"/>
      <c r="K17" s="45" t="s">
        <v>32</v>
      </c>
      <c r="L17" s="45" t="s">
        <v>36</v>
      </c>
      <c r="M17" s="45">
        <v>2</v>
      </c>
      <c r="N17" s="45">
        <v>2</v>
      </c>
      <c r="O17" s="45">
        <v>2</v>
      </c>
      <c r="P17" s="46">
        <v>2</v>
      </c>
    </row>
    <row r="18" spans="1:337" ht="141.75" customHeight="1">
      <c r="A18" s="38" t="s">
        <v>292</v>
      </c>
      <c r="B18" s="47" t="s">
        <v>9</v>
      </c>
      <c r="C18" s="40"/>
      <c r="D18" s="41" t="s">
        <v>352</v>
      </c>
      <c r="E18" s="7"/>
      <c r="F18" s="7"/>
      <c r="G18" s="7"/>
      <c r="H18" s="7"/>
      <c r="I18" s="7"/>
      <c r="J18" s="7"/>
      <c r="K18" s="45" t="s">
        <v>33</v>
      </c>
      <c r="L18" s="45" t="s">
        <v>34</v>
      </c>
      <c r="M18" s="45"/>
      <c r="N18" s="45"/>
      <c r="O18" s="45"/>
      <c r="P18" s="46">
        <v>1</v>
      </c>
    </row>
    <row r="19" spans="1:337" ht="173.25" customHeight="1">
      <c r="A19" s="38" t="s">
        <v>293</v>
      </c>
      <c r="B19" s="47" t="s">
        <v>231</v>
      </c>
      <c r="C19" s="40"/>
      <c r="D19" s="41" t="s">
        <v>358</v>
      </c>
      <c r="E19" s="7"/>
      <c r="F19" s="7"/>
      <c r="G19" s="7"/>
      <c r="H19" s="7"/>
      <c r="I19" s="7"/>
      <c r="J19" s="7"/>
      <c r="K19" s="45" t="s">
        <v>33</v>
      </c>
      <c r="L19" s="45" t="s">
        <v>35</v>
      </c>
      <c r="M19" s="45"/>
      <c r="N19" s="45"/>
      <c r="O19" s="45"/>
      <c r="P19" s="46">
        <v>1</v>
      </c>
    </row>
    <row r="20" spans="1:337" s="1" customFormat="1" ht="171.75" customHeight="1">
      <c r="A20" s="30" t="s">
        <v>294</v>
      </c>
      <c r="B20" s="31" t="s">
        <v>11</v>
      </c>
      <c r="C20" s="32"/>
      <c r="D20" s="33" t="s">
        <v>403</v>
      </c>
      <c r="E20" s="34" t="s">
        <v>402</v>
      </c>
      <c r="F20" s="34" t="s">
        <v>401</v>
      </c>
      <c r="G20" s="32" t="s">
        <v>47</v>
      </c>
      <c r="H20" s="32" t="s">
        <v>38</v>
      </c>
      <c r="I20" s="32" t="s">
        <v>47</v>
      </c>
      <c r="J20" s="32" t="s">
        <v>39</v>
      </c>
      <c r="K20" s="34" t="s">
        <v>40</v>
      </c>
      <c r="L20" s="34" t="s">
        <v>29</v>
      </c>
      <c r="M20" s="35"/>
      <c r="N20" s="36"/>
      <c r="O20" s="36"/>
      <c r="P20" s="3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</row>
    <row r="21" spans="1:337" ht="103.5" customHeight="1">
      <c r="A21" s="38" t="s">
        <v>295</v>
      </c>
      <c r="B21" s="47" t="s">
        <v>9</v>
      </c>
      <c r="C21" s="40"/>
      <c r="D21" s="41" t="s">
        <v>353</v>
      </c>
      <c r="E21" s="42"/>
      <c r="F21" s="42"/>
      <c r="G21" s="42"/>
      <c r="H21" s="43"/>
      <c r="I21" s="42"/>
      <c r="J21" s="42"/>
      <c r="K21" s="45" t="s">
        <v>41</v>
      </c>
      <c r="L21" s="45" t="s">
        <v>34</v>
      </c>
      <c r="M21" s="45">
        <v>1</v>
      </c>
      <c r="N21" s="45">
        <v>1</v>
      </c>
      <c r="O21" s="45">
        <v>1</v>
      </c>
      <c r="P21" s="46">
        <v>1</v>
      </c>
    </row>
    <row r="22" spans="1:337" ht="130.5" customHeight="1">
      <c r="A22" s="38" t="s">
        <v>296</v>
      </c>
      <c r="B22" s="47" t="s">
        <v>9</v>
      </c>
      <c r="C22" s="40"/>
      <c r="D22" s="41" t="s">
        <v>354</v>
      </c>
      <c r="E22" s="7"/>
      <c r="F22" s="7"/>
      <c r="G22" s="42"/>
      <c r="H22" s="7"/>
      <c r="I22" s="7"/>
      <c r="J22" s="7"/>
      <c r="K22" s="45" t="s">
        <v>40</v>
      </c>
      <c r="L22" s="45" t="s">
        <v>34</v>
      </c>
      <c r="M22" s="45">
        <v>1</v>
      </c>
      <c r="N22" s="45">
        <v>1</v>
      </c>
      <c r="O22" s="45">
        <v>1</v>
      </c>
      <c r="P22" s="46">
        <v>1</v>
      </c>
    </row>
    <row r="23" spans="1:337" ht="233.25" customHeight="1">
      <c r="A23" s="38" t="s">
        <v>297</v>
      </c>
      <c r="B23" s="47" t="s">
        <v>9</v>
      </c>
      <c r="C23" s="40"/>
      <c r="D23" s="41" t="s">
        <v>355</v>
      </c>
      <c r="E23" s="7"/>
      <c r="F23" s="7"/>
      <c r="G23" s="7"/>
      <c r="H23" s="7"/>
      <c r="I23" s="7"/>
      <c r="J23" s="7"/>
      <c r="K23" s="45" t="s">
        <v>42</v>
      </c>
      <c r="L23" s="45" t="s">
        <v>34</v>
      </c>
      <c r="M23" s="45">
        <v>1</v>
      </c>
      <c r="N23" s="45">
        <v>1</v>
      </c>
      <c r="O23" s="45">
        <v>1</v>
      </c>
      <c r="P23" s="46">
        <v>1</v>
      </c>
    </row>
    <row r="24" spans="1:337" ht="159.75" customHeight="1">
      <c r="A24" s="38" t="s">
        <v>298</v>
      </c>
      <c r="B24" s="47" t="s">
        <v>9</v>
      </c>
      <c r="C24" s="40"/>
      <c r="D24" s="41" t="s">
        <v>356</v>
      </c>
      <c r="E24" s="42"/>
      <c r="F24" s="42"/>
      <c r="G24" s="6"/>
      <c r="H24" s="43"/>
      <c r="I24" s="42"/>
      <c r="J24" s="42"/>
      <c r="K24" s="45" t="s">
        <v>40</v>
      </c>
      <c r="L24" s="45" t="s">
        <v>34</v>
      </c>
      <c r="M24" s="45">
        <v>1</v>
      </c>
      <c r="N24" s="45">
        <v>1</v>
      </c>
      <c r="O24" s="45">
        <v>1</v>
      </c>
      <c r="P24" s="46">
        <v>1</v>
      </c>
    </row>
    <row r="25" spans="1:337" ht="154.5" customHeight="1">
      <c r="A25" s="38" t="s">
        <v>299</v>
      </c>
      <c r="B25" s="47" t="s">
        <v>9</v>
      </c>
      <c r="C25" s="40"/>
      <c r="D25" s="41" t="s">
        <v>336</v>
      </c>
      <c r="E25" s="7"/>
      <c r="F25" s="6"/>
      <c r="G25" s="6"/>
      <c r="H25" s="6"/>
      <c r="I25" s="7"/>
      <c r="J25" s="7"/>
      <c r="K25" s="45" t="s">
        <v>40</v>
      </c>
      <c r="L25" s="45" t="s">
        <v>34</v>
      </c>
      <c r="M25" s="45">
        <v>1</v>
      </c>
      <c r="N25" s="45">
        <v>1</v>
      </c>
      <c r="O25" s="45">
        <v>1</v>
      </c>
      <c r="P25" s="46">
        <v>1</v>
      </c>
    </row>
    <row r="26" spans="1:337" ht="237" customHeight="1">
      <c r="A26" s="30" t="s">
        <v>300</v>
      </c>
      <c r="B26" s="48" t="s">
        <v>11</v>
      </c>
      <c r="C26" s="49"/>
      <c r="D26" s="50" t="s">
        <v>357</v>
      </c>
      <c r="E26" s="51" t="s">
        <v>305</v>
      </c>
      <c r="F26" s="50" t="s">
        <v>329</v>
      </c>
      <c r="G26" s="51" t="s">
        <v>37</v>
      </c>
      <c r="H26" s="51" t="s">
        <v>306</v>
      </c>
      <c r="I26" s="51" t="s">
        <v>47</v>
      </c>
      <c r="J26" s="51" t="s">
        <v>49</v>
      </c>
      <c r="K26" s="51" t="str">
        <f>UPPER("Que no  exista difusión y vinculación institucional del Consejo General Electoral y los Órganos del Instituto Estatal Electoral ante los distintos sectores sociales sobre los asuntos de su respectiva competencia.")</f>
        <v>QUE NO  EXISTA DIFUSIÓN Y VINCULACIÓN INSTITUCIONAL DEL CONSEJO GENERAL ELECTORAL Y LOS ÓRGANOS DEL INSTITUTO ESTATAL ELECTORAL ANTE LOS DISTINTOS SECTORES SOCIALES SOBRE LOS ASUNTOS DE SU RESPECTIVA COMPETENCIA.</v>
      </c>
      <c r="L26" s="34" t="s">
        <v>29</v>
      </c>
      <c r="M26" s="35"/>
      <c r="N26" s="36"/>
      <c r="O26" s="36"/>
      <c r="P26" s="37"/>
      <c r="LQ26" s="5"/>
      <c r="LR26" s="5"/>
      <c r="LS26" s="5"/>
      <c r="LT26" s="5"/>
      <c r="LU26" s="5"/>
      <c r="LV26" s="5"/>
      <c r="LW26" s="5"/>
      <c r="LX26" s="5"/>
      <c r="LY26" s="5"/>
    </row>
    <row r="27" spans="1:337" s="62" customFormat="1" ht="250.5" customHeight="1">
      <c r="A27" s="52" t="s">
        <v>301</v>
      </c>
      <c r="B27" s="53" t="s">
        <v>9</v>
      </c>
      <c r="C27" s="54"/>
      <c r="D27" s="55" t="str">
        <f>UPPER("Grabar a través de los medios audiovisuales las sesiones del Consejo General, reuniones de trabajo y audiencias de las Comisiones Permanentes y Especiales y demás Órganos del Instituto Estatal Electoral")</f>
        <v>GRABAR A TRAVÉS DE LOS MEDIOS AUDIOVISUALES LAS SESIONES DEL CONSEJO GENERAL, REUNIONES DE TRABAJO Y AUDIENCIAS DE LAS COMISIONES PERMANENTES Y ESPECIALES Y DEMÁS ÓRGANOS DEL INSTITUTO ESTATAL ELECTORAL</v>
      </c>
      <c r="E27" s="56"/>
      <c r="F27" s="57"/>
      <c r="G27" s="57"/>
      <c r="H27" s="57"/>
      <c r="I27" s="57"/>
      <c r="J27" s="58"/>
      <c r="K27" s="59" t="str">
        <f>UPPER("No contar con el equipo técnico profesional y el personal suficiente para realizar las grabaciones de las sesiones y actividades del CGE a través de los medios audiovisuales.")</f>
        <v>NO CONTAR CON EL EQUIPO TÉCNICO PROFESIONAL Y EL PERSONAL SUFICIENTE PARA REALIZAR LAS GRABACIONES DE LAS SESIONES Y ACTIVIDADES DEL CGE A TRAVÉS DE LOS MEDIOS AUDIOVISUALES.</v>
      </c>
      <c r="L27" s="60" t="s">
        <v>261</v>
      </c>
      <c r="M27" s="54">
        <v>1</v>
      </c>
      <c r="N27" s="54">
        <v>1</v>
      </c>
      <c r="O27" s="54">
        <v>1</v>
      </c>
      <c r="P27" s="61">
        <v>1</v>
      </c>
    </row>
    <row r="28" spans="1:337" ht="162.75" customHeight="1">
      <c r="A28" s="38" t="s">
        <v>302</v>
      </c>
      <c r="B28" s="53" t="s">
        <v>9</v>
      </c>
      <c r="C28" s="63"/>
      <c r="D28" s="55" t="str">
        <f>UPPER("Realizar la difusión  de campañas institucionales a través de spots de radio y televisión.")</f>
        <v>REALIZAR LA DIFUSIÓN  DE CAMPAÑAS INSTITUCIONALES A TRAVÉS DE SPOTS DE RADIO Y TELEVISIÓN.</v>
      </c>
      <c r="E28" s="64"/>
      <c r="F28" s="28"/>
      <c r="G28" s="28"/>
      <c r="H28" s="28"/>
      <c r="I28" s="28"/>
      <c r="J28" s="65"/>
      <c r="K28" s="59" t="str">
        <f>UPPER("No tener la viabilidad financiera y que el INE cancele los tiempos oficiales para la transmisión de spots del IEE.")</f>
        <v>NO TENER LA VIABILIDAD FINANCIERA Y QUE EL INE CANCELE LOS TIEMPOS OFICIALES PARA LA TRANSMISIÓN DE SPOTS DEL IEE.</v>
      </c>
      <c r="L28" s="45" t="s">
        <v>262</v>
      </c>
      <c r="M28" s="45">
        <v>1</v>
      </c>
      <c r="N28" s="45">
        <v>1</v>
      </c>
      <c r="O28" s="45">
        <v>1</v>
      </c>
      <c r="P28" s="46">
        <v>1</v>
      </c>
      <c r="LQ28" s="5"/>
      <c r="LR28" s="5"/>
      <c r="LS28" s="5"/>
      <c r="LT28" s="5"/>
      <c r="LU28" s="5"/>
      <c r="LV28" s="5"/>
      <c r="LW28" s="5"/>
      <c r="LX28" s="5"/>
      <c r="LY28" s="5"/>
    </row>
    <row r="29" spans="1:337" ht="262.5">
      <c r="A29" s="38"/>
      <c r="B29" s="53" t="s">
        <v>9</v>
      </c>
      <c r="C29" s="63"/>
      <c r="D29" s="55" t="str">
        <f>UPPER("Elaborar la Síntesis de medios impresos y  el reporte de medios electrónicos diarios.")</f>
        <v>ELABORAR LA SÍNTESIS DE MEDIOS IMPRESOS Y  EL REPORTE DE MEDIOS ELECTRÓNICOS DIARIOS.</v>
      </c>
      <c r="E29" s="64"/>
      <c r="F29" s="28"/>
      <c r="G29" s="28"/>
      <c r="H29" s="28"/>
      <c r="I29" s="28"/>
      <c r="J29" s="65"/>
      <c r="K29" s="59" t="str">
        <f>UPPER("No contar con el presupuesto para la compra de periódicos, no tener equipo técnico así como personal suficiente para realizar la síntesis de medios impresos y el reporte de medios electrónicos.")</f>
        <v>NO CONTAR CON EL PRESUPUESTO PARA LA COMPRA DE PERIÓDICOS, NO TENER EQUIPO TÉCNICO ASÍ COMO PERSONAL SUFICIENTE PARA REALIZAR LA SÍNTESIS DE MEDIOS IMPRESOS Y EL REPORTE DE MEDIOS ELECTRÓNICOS.</v>
      </c>
      <c r="L29" s="45" t="s">
        <v>263</v>
      </c>
      <c r="M29" s="45">
        <v>1</v>
      </c>
      <c r="N29" s="45">
        <v>1</v>
      </c>
      <c r="O29" s="45">
        <v>1</v>
      </c>
      <c r="P29" s="46">
        <v>1</v>
      </c>
      <c r="LQ29" s="5"/>
      <c r="LR29" s="5"/>
      <c r="LS29" s="5"/>
      <c r="LT29" s="5"/>
      <c r="LU29" s="5"/>
      <c r="LV29" s="5"/>
      <c r="LW29" s="5"/>
      <c r="LX29" s="5"/>
      <c r="LY29" s="5"/>
    </row>
    <row r="30" spans="1:337" ht="243.75">
      <c r="A30" s="38"/>
      <c r="B30" s="53" t="s">
        <v>9</v>
      </c>
      <c r="C30" s="63"/>
      <c r="D30" s="55" t="str">
        <f>UPPER("Redactar y enviar comunicados de prensa.")</f>
        <v>REDACTAR Y ENVIAR COMUNICADOS DE PRENSA.</v>
      </c>
      <c r="E30" s="64"/>
      <c r="F30" s="28"/>
      <c r="G30" s="28"/>
      <c r="H30" s="28"/>
      <c r="I30" s="28"/>
      <c r="J30" s="66"/>
      <c r="K30" s="59" t="str">
        <f>UPPER("No contar con información  de las actividades por parte de las áreas del Instituto Estatal  y no tener personal profesional para la redacción y envío de comunicados de prensa.")</f>
        <v>NO CONTAR CON INFORMACIÓN  DE LAS ACTIVIDADES POR PARTE DE LAS ÁREAS DEL INSTITUTO ESTATAL  Y NO TENER PERSONAL PROFESIONAL PARA LA REDACCIÓN Y ENVÍO DE COMUNICADOS DE PRENSA.</v>
      </c>
      <c r="L30" s="45" t="s">
        <v>264</v>
      </c>
      <c r="M30" s="45">
        <v>1</v>
      </c>
      <c r="N30" s="45">
        <v>1</v>
      </c>
      <c r="O30" s="45">
        <v>1</v>
      </c>
      <c r="P30" s="46">
        <v>1</v>
      </c>
      <c r="LQ30" s="5"/>
      <c r="LR30" s="5"/>
      <c r="LS30" s="5"/>
      <c r="LT30" s="5"/>
      <c r="LU30" s="5"/>
      <c r="LV30" s="5"/>
      <c r="LW30" s="5"/>
      <c r="LX30" s="5"/>
      <c r="LY30" s="5"/>
    </row>
    <row r="31" spans="1:337" ht="240.75" customHeight="1">
      <c r="A31" s="38"/>
      <c r="B31" s="53" t="s">
        <v>9</v>
      </c>
      <c r="C31" s="63"/>
      <c r="D31" s="55" t="str">
        <f>UPPER("Generar diseños institucionales para la difusión del Consejo General y de los demás Órganos del Instituto Estatal Electoral.")</f>
        <v>GENERAR DISEÑOS INSTITUCIONALES PARA LA DIFUSIÓN DEL CONSEJO GENERAL Y DE LOS DEMÁS ÓRGANOS DEL INSTITUTO ESTATAL ELECTORAL.</v>
      </c>
      <c r="E31" s="64"/>
      <c r="F31" s="28"/>
      <c r="G31" s="28"/>
      <c r="H31" s="28"/>
      <c r="I31" s="28"/>
      <c r="J31" s="67"/>
      <c r="K31" s="59" t="str">
        <f>UPPER("No contar con personal profesional , no tener equipo técnico y el recurso financiero suficiente para generar los diseños institucionales para su difusión.")</f>
        <v>NO CONTAR CON PERSONAL PROFESIONAL , NO TENER EQUIPO TÉCNICO Y EL RECURSO FINANCIERO SUFICIENTE PARA GENERAR LOS DISEÑOS INSTITUCIONALES PARA SU DIFUSIÓN.</v>
      </c>
      <c r="L31" s="45" t="s">
        <v>265</v>
      </c>
      <c r="M31" s="45">
        <v>1</v>
      </c>
      <c r="N31" s="45">
        <v>1</v>
      </c>
      <c r="O31" s="45">
        <v>1</v>
      </c>
      <c r="P31" s="46">
        <v>1</v>
      </c>
      <c r="LQ31" s="5"/>
      <c r="LR31" s="5"/>
      <c r="LS31" s="5"/>
      <c r="LT31" s="5"/>
      <c r="LU31" s="5"/>
      <c r="LV31" s="5"/>
      <c r="LW31" s="5"/>
      <c r="LX31" s="5"/>
      <c r="LY31" s="5"/>
    </row>
    <row r="32" spans="1:337" ht="179.25" customHeight="1">
      <c r="A32" s="38"/>
      <c r="B32" s="53" t="s">
        <v>9</v>
      </c>
      <c r="C32" s="63"/>
      <c r="D32" s="68" t="s">
        <v>347</v>
      </c>
      <c r="E32" s="64"/>
      <c r="F32" s="28"/>
      <c r="G32" s="28"/>
      <c r="H32" s="28"/>
      <c r="I32" s="28"/>
      <c r="J32" s="67"/>
      <c r="K32" s="59" t="str">
        <f>UPPER("No contar con recurso financiero suficiente así como con la información y el personal para la elaboración de la revista.")</f>
        <v>NO CONTAR CON RECURSO FINANCIERO SUFICIENTE ASÍ COMO CON LA INFORMACIÓN Y EL PERSONAL PARA LA ELABORACIÓN DE LA REVISTA.</v>
      </c>
      <c r="L32" s="45" t="s">
        <v>266</v>
      </c>
      <c r="M32" s="45">
        <v>1</v>
      </c>
      <c r="N32" s="45">
        <v>1</v>
      </c>
      <c r="O32" s="45">
        <v>1</v>
      </c>
      <c r="P32" s="46">
        <v>1</v>
      </c>
      <c r="LQ32" s="5"/>
      <c r="LR32" s="5"/>
      <c r="LS32" s="5"/>
      <c r="LT32" s="5"/>
      <c r="LU32" s="5"/>
      <c r="LV32" s="5"/>
      <c r="LW32" s="5"/>
      <c r="LX32" s="5"/>
      <c r="LY32" s="5"/>
    </row>
    <row r="33" spans="1:337" ht="122.25" customHeight="1">
      <c r="A33" s="38"/>
      <c r="B33" s="53" t="s">
        <v>9</v>
      </c>
      <c r="C33" s="63"/>
      <c r="D33" s="55" t="s">
        <v>267</v>
      </c>
      <c r="E33" s="64"/>
      <c r="F33" s="28"/>
      <c r="G33" s="28"/>
      <c r="H33" s="28"/>
      <c r="I33" s="28"/>
      <c r="J33" s="67"/>
      <c r="K33" s="59" t="str">
        <f>UPPER("No tener los archivos así como la falta de personal y equipo técnico.")</f>
        <v>NO TENER LOS ARCHIVOS ASÍ COMO LA FALTA DE PERSONAL Y EQUIPO TÉCNICO.</v>
      </c>
      <c r="L33" s="45" t="s">
        <v>268</v>
      </c>
      <c r="M33" s="45">
        <v>0</v>
      </c>
      <c r="N33" s="45">
        <v>0</v>
      </c>
      <c r="O33" s="45">
        <v>0</v>
      </c>
      <c r="P33" s="46">
        <v>1</v>
      </c>
      <c r="LQ33" s="5"/>
      <c r="LR33" s="5"/>
      <c r="LS33" s="5"/>
      <c r="LT33" s="5"/>
      <c r="LU33" s="5"/>
      <c r="LV33" s="5"/>
      <c r="LW33" s="5"/>
      <c r="LX33" s="5"/>
      <c r="LY33" s="5"/>
    </row>
    <row r="34" spans="1:337" ht="277.5" customHeight="1">
      <c r="A34" s="38"/>
      <c r="B34" s="53" t="s">
        <v>9</v>
      </c>
      <c r="C34" s="40"/>
      <c r="D34" s="55" t="str">
        <f>UPPER("Publicar en medios impresos y electrónicos los acuerdos y convocatorias solicitados por el Consejo General y de las áreas del Instituto Estatal Electoral así como la difusión institucional.")</f>
        <v>PUBLICAR EN MEDIOS IMPRESOS Y ELECTRÓNICOS LOS ACUERDOS Y CONVOCATORIAS SOLICITADOS POR EL CONSEJO GENERAL Y DE LAS ÁREAS DEL INSTITUTO ESTATAL ELECTORAL ASÍ COMO LA DIFUSIÓN INSTITUCIONAL.</v>
      </c>
      <c r="E34" s="64"/>
      <c r="F34" s="28"/>
      <c r="G34" s="28"/>
      <c r="H34" s="28"/>
      <c r="I34" s="28"/>
      <c r="J34" s="67"/>
      <c r="K34" s="59" t="str">
        <f>UPPER("Que el CGE del Instituto Estatal Electoral no instruya la solicitud de publicación de acuerdos y/o convocatorias, así como no contar con recurso financiero suficiente para la difusión institucional.")</f>
        <v>QUE EL CGE DEL INSTITUTO ESTATAL ELECTORAL NO INSTRUYA LA SOLICITUD DE PUBLICACIÓN DE ACUERDOS Y/O CONVOCATORIAS, ASÍ COMO NO CONTAR CON RECURSO FINANCIERO SUFICIENTE PARA LA DIFUSIÓN INSTITUCIONAL.</v>
      </c>
      <c r="L34" s="45" t="s">
        <v>269</v>
      </c>
      <c r="M34" s="45">
        <v>1</v>
      </c>
      <c r="N34" s="45">
        <v>1</v>
      </c>
      <c r="O34" s="45">
        <v>1</v>
      </c>
      <c r="P34" s="46">
        <v>1</v>
      </c>
      <c r="LQ34" s="5"/>
      <c r="LR34" s="5"/>
      <c r="LS34" s="5"/>
      <c r="LT34" s="5"/>
      <c r="LU34" s="5"/>
      <c r="LV34" s="5"/>
      <c r="LW34" s="5"/>
      <c r="LX34" s="5"/>
      <c r="LY34" s="5"/>
    </row>
    <row r="35" spans="1:337" ht="259.5" customHeight="1">
      <c r="A35" s="38"/>
      <c r="B35" s="39" t="s">
        <v>9</v>
      </c>
      <c r="C35" s="40"/>
      <c r="D35" s="55" t="str">
        <f>UPPER("Coordinar lo relativo a ruedas de prensa y entrevistas de las autoridades del Consejo General del Instituto Estatal Electoral.")</f>
        <v>COORDINAR LO RELATIVO A RUEDAS DE PRENSA Y ENTREVISTAS DE LAS AUTORIDADES DEL CONSEJO GENERAL DEL INSTITUTO ESTATAL ELECTORAL.</v>
      </c>
      <c r="E35" s="64"/>
      <c r="F35" s="28"/>
      <c r="G35" s="28"/>
      <c r="H35" s="28"/>
      <c r="I35" s="28"/>
      <c r="J35" s="67"/>
      <c r="K35" s="59" t="str">
        <f>UPPER("Que el CGE del Instituto Estatal Electoral no cuente con información relevante para llevar a cabo ruedas de prensa y entrevistas así como no contar con recurso financiero suficiente")</f>
        <v>QUE EL CGE DEL INSTITUTO ESTATAL ELECTORAL NO CUENTE CON INFORMACIÓN RELEVANTE PARA LLEVAR A CABO RUEDAS DE PRENSA Y ENTREVISTAS ASÍ COMO NO CONTAR CON RECURSO FINANCIERO SUFICIENTE</v>
      </c>
      <c r="L35" s="45" t="s">
        <v>270</v>
      </c>
      <c r="M35" s="45">
        <v>1</v>
      </c>
      <c r="N35" s="45">
        <v>1</v>
      </c>
      <c r="O35" s="45">
        <v>1</v>
      </c>
      <c r="P35" s="46">
        <v>1</v>
      </c>
      <c r="LQ35" s="5"/>
      <c r="LR35" s="5"/>
      <c r="LS35" s="5"/>
      <c r="LT35" s="5"/>
      <c r="LU35" s="5"/>
      <c r="LV35" s="5"/>
      <c r="LW35" s="5"/>
      <c r="LX35" s="5"/>
      <c r="LY35" s="5"/>
    </row>
    <row r="36" spans="1:337" ht="120.75" customHeight="1">
      <c r="A36" s="38"/>
      <c r="B36" s="39" t="s">
        <v>9</v>
      </c>
      <c r="C36" s="40"/>
      <c r="D36" s="55" t="s">
        <v>271</v>
      </c>
      <c r="E36" s="64"/>
      <c r="F36" s="28"/>
      <c r="G36" s="28"/>
      <c r="H36" s="28"/>
      <c r="I36" s="28"/>
      <c r="J36" s="67"/>
      <c r="K36" s="59" t="str">
        <f>UPPER("No tener información del evento, no contar con el personal suficiente así como no contar con los recursos financieros suficiente")</f>
        <v>NO TENER INFORMACIÓN DEL EVENTO, NO CONTAR CON EL PERSONAL SUFICIENTE ASÍ COMO NO CONTAR CON LOS RECURSOS FINANCIEROS SUFICIENTE</v>
      </c>
      <c r="L36" s="45" t="s">
        <v>34</v>
      </c>
      <c r="M36" s="45">
        <v>1</v>
      </c>
      <c r="N36" s="45">
        <v>1</v>
      </c>
      <c r="O36" s="45">
        <v>1</v>
      </c>
      <c r="P36" s="46">
        <v>1</v>
      </c>
      <c r="LQ36" s="5"/>
      <c r="LR36" s="5"/>
      <c r="LS36" s="5"/>
      <c r="LT36" s="5"/>
      <c r="LU36" s="5"/>
      <c r="LV36" s="5"/>
      <c r="LW36" s="5"/>
      <c r="LX36" s="5"/>
      <c r="LY36" s="5"/>
    </row>
    <row r="37" spans="1:337" ht="109.5" customHeight="1">
      <c r="A37" s="38"/>
      <c r="B37" s="39" t="s">
        <v>9</v>
      </c>
      <c r="C37" s="40"/>
      <c r="D37" s="55" t="s">
        <v>272</v>
      </c>
      <c r="E37" s="69"/>
      <c r="F37" s="70"/>
      <c r="G37" s="70"/>
      <c r="H37" s="70"/>
      <c r="I37" s="70"/>
      <c r="J37" s="71"/>
      <c r="K37" s="72" t="str">
        <f>UPPER("No realizar campañas de difusión institucional por falta de recursos.")</f>
        <v>NO REALIZAR CAMPAÑAS DE DIFUSIÓN INSTITUCIONAL POR FALTA DE RECURSOS.</v>
      </c>
      <c r="L37" s="45" t="s">
        <v>34</v>
      </c>
      <c r="M37" s="45">
        <v>0</v>
      </c>
      <c r="N37" s="45">
        <v>1</v>
      </c>
      <c r="O37" s="45">
        <v>0</v>
      </c>
      <c r="P37" s="46">
        <v>1</v>
      </c>
      <c r="LQ37" s="5"/>
      <c r="LR37" s="5"/>
      <c r="LS37" s="5"/>
      <c r="LT37" s="5"/>
      <c r="LU37" s="5"/>
      <c r="LV37" s="5"/>
      <c r="LW37" s="5"/>
      <c r="LX37" s="5"/>
      <c r="LY37" s="5"/>
    </row>
    <row r="38" spans="1:337" s="5" customFormat="1" ht="147.75" customHeight="1">
      <c r="A38" s="30" t="s">
        <v>43</v>
      </c>
      <c r="B38" s="73" t="s">
        <v>11</v>
      </c>
      <c r="C38" s="74"/>
      <c r="D38" s="75" t="s">
        <v>44</v>
      </c>
      <c r="E38" s="34" t="s">
        <v>45</v>
      </c>
      <c r="F38" s="34" t="s">
        <v>46</v>
      </c>
      <c r="G38" s="34" t="s">
        <v>47</v>
      </c>
      <c r="H38" s="34" t="s">
        <v>48</v>
      </c>
      <c r="I38" s="34" t="s">
        <v>47</v>
      </c>
      <c r="J38" s="34" t="s">
        <v>49</v>
      </c>
      <c r="K38" s="34" t="s">
        <v>50</v>
      </c>
      <c r="L38" s="32" t="s">
        <v>29</v>
      </c>
      <c r="M38" s="35"/>
      <c r="N38" s="36"/>
      <c r="O38" s="36"/>
      <c r="P38" s="37"/>
    </row>
    <row r="39" spans="1:337" s="5" customFormat="1" ht="131.25">
      <c r="A39" s="38" t="s">
        <v>51</v>
      </c>
      <c r="B39" s="47" t="s">
        <v>9</v>
      </c>
      <c r="C39" s="40"/>
      <c r="D39" s="41" t="s">
        <v>52</v>
      </c>
      <c r="E39" s="76"/>
      <c r="F39" s="77"/>
      <c r="G39" s="77"/>
      <c r="H39" s="77"/>
      <c r="I39" s="77"/>
      <c r="J39" s="78"/>
      <c r="K39" s="45" t="s">
        <v>53</v>
      </c>
      <c r="L39" s="45" t="s">
        <v>54</v>
      </c>
      <c r="M39" s="45">
        <v>60</v>
      </c>
      <c r="N39" s="45">
        <v>60</v>
      </c>
      <c r="O39" s="45">
        <v>60</v>
      </c>
      <c r="P39" s="46">
        <v>60</v>
      </c>
    </row>
    <row r="40" spans="1:337" s="5" customFormat="1" ht="120" customHeight="1">
      <c r="A40" s="38" t="s">
        <v>55</v>
      </c>
      <c r="B40" s="53" t="s">
        <v>9</v>
      </c>
      <c r="C40" s="28"/>
      <c r="D40" s="68" t="s">
        <v>56</v>
      </c>
      <c r="E40" s="79"/>
      <c r="F40" s="28"/>
      <c r="G40" s="28"/>
      <c r="H40" s="28"/>
      <c r="I40" s="28"/>
      <c r="J40" s="67"/>
      <c r="K40" s="45" t="s">
        <v>57</v>
      </c>
      <c r="L40" s="45" t="s">
        <v>58</v>
      </c>
      <c r="M40" s="45"/>
      <c r="N40" s="45">
        <v>1</v>
      </c>
      <c r="O40" s="45"/>
      <c r="P40" s="46">
        <v>1</v>
      </c>
    </row>
    <row r="41" spans="1:337" s="5" customFormat="1" ht="168.75">
      <c r="A41" s="38" t="s">
        <v>59</v>
      </c>
      <c r="B41" s="53" t="s">
        <v>9</v>
      </c>
      <c r="C41" s="40"/>
      <c r="D41" s="68" t="s">
        <v>60</v>
      </c>
      <c r="E41" s="79"/>
      <c r="F41" s="28"/>
      <c r="G41" s="28"/>
      <c r="H41" s="28"/>
      <c r="I41" s="28"/>
      <c r="J41" s="67"/>
      <c r="K41" s="45" t="s">
        <v>61</v>
      </c>
      <c r="L41" s="45" t="s">
        <v>62</v>
      </c>
      <c r="M41" s="45">
        <v>1</v>
      </c>
      <c r="N41" s="45">
        <v>1</v>
      </c>
      <c r="O41" s="45">
        <v>1</v>
      </c>
      <c r="P41" s="46">
        <v>1</v>
      </c>
    </row>
    <row r="42" spans="1:337" s="5" customFormat="1" ht="84.75" customHeight="1">
      <c r="A42" s="38" t="s">
        <v>63</v>
      </c>
      <c r="B42" s="53" t="s">
        <v>9</v>
      </c>
      <c r="C42" s="28"/>
      <c r="D42" s="68" t="s">
        <v>64</v>
      </c>
      <c r="E42" s="79"/>
      <c r="F42" s="42"/>
      <c r="G42" s="28"/>
      <c r="H42" s="42"/>
      <c r="I42" s="42"/>
      <c r="J42" s="80"/>
      <c r="K42" s="45" t="s">
        <v>65</v>
      </c>
      <c r="L42" s="45" t="s">
        <v>66</v>
      </c>
      <c r="M42" s="63">
        <v>6</v>
      </c>
      <c r="N42" s="63">
        <v>6</v>
      </c>
      <c r="O42" s="63">
        <v>6</v>
      </c>
      <c r="P42" s="81">
        <v>6</v>
      </c>
    </row>
    <row r="43" spans="1:337" s="5" customFormat="1" ht="112.5">
      <c r="A43" s="38" t="s">
        <v>67</v>
      </c>
      <c r="B43" s="53" t="s">
        <v>9</v>
      </c>
      <c r="C43" s="28"/>
      <c r="D43" s="68" t="s">
        <v>68</v>
      </c>
      <c r="E43" s="79"/>
      <c r="F43" s="82"/>
      <c r="G43" s="28"/>
      <c r="H43" s="83"/>
      <c r="I43" s="42"/>
      <c r="J43" s="80"/>
      <c r="K43" s="45" t="s">
        <v>69</v>
      </c>
      <c r="L43" s="63" t="s">
        <v>70</v>
      </c>
      <c r="M43" s="63">
        <v>3</v>
      </c>
      <c r="N43" s="63">
        <v>3</v>
      </c>
      <c r="O43" s="63">
        <v>3</v>
      </c>
      <c r="P43" s="81">
        <v>3</v>
      </c>
    </row>
    <row r="44" spans="1:337" s="5" customFormat="1" ht="93.75">
      <c r="A44" s="38" t="s">
        <v>71</v>
      </c>
      <c r="B44" s="53" t="s">
        <v>9</v>
      </c>
      <c r="C44" s="7"/>
      <c r="D44" s="68" t="s">
        <v>72</v>
      </c>
      <c r="E44" s="79"/>
      <c r="F44" s="7"/>
      <c r="G44" s="28"/>
      <c r="H44" s="7"/>
      <c r="I44" s="7"/>
      <c r="J44" s="84"/>
      <c r="K44" s="45" t="s">
        <v>73</v>
      </c>
      <c r="L44" s="63" t="s">
        <v>74</v>
      </c>
      <c r="M44" s="63"/>
      <c r="N44" s="63"/>
      <c r="O44" s="63">
        <v>1</v>
      </c>
      <c r="P44" s="81"/>
    </row>
    <row r="45" spans="1:337" s="5" customFormat="1" ht="131.25">
      <c r="A45" s="38" t="s">
        <v>75</v>
      </c>
      <c r="B45" s="53" t="s">
        <v>9</v>
      </c>
      <c r="C45" s="7"/>
      <c r="D45" s="85" t="s">
        <v>76</v>
      </c>
      <c r="E45" s="79"/>
      <c r="F45" s="7"/>
      <c r="G45" s="28"/>
      <c r="H45" s="7"/>
      <c r="I45" s="7"/>
      <c r="J45" s="84"/>
      <c r="K45" s="45" t="s">
        <v>77</v>
      </c>
      <c r="L45" s="45" t="s">
        <v>78</v>
      </c>
      <c r="M45" s="63">
        <v>1</v>
      </c>
      <c r="N45" s="63"/>
      <c r="O45" s="63"/>
      <c r="P45" s="81"/>
    </row>
    <row r="46" spans="1:337" s="5" customFormat="1" ht="75">
      <c r="A46" s="38" t="s">
        <v>75</v>
      </c>
      <c r="B46" s="53" t="s">
        <v>9</v>
      </c>
      <c r="C46" s="7"/>
      <c r="D46" s="85" t="s">
        <v>408</v>
      </c>
      <c r="E46" s="86"/>
      <c r="F46" s="87"/>
      <c r="G46" s="70"/>
      <c r="H46" s="87"/>
      <c r="I46" s="87"/>
      <c r="J46" s="88"/>
      <c r="K46" s="45" t="s">
        <v>409</v>
      </c>
      <c r="L46" s="45" t="s">
        <v>410</v>
      </c>
      <c r="M46" s="63"/>
      <c r="N46" s="63"/>
      <c r="O46" s="63">
        <v>1</v>
      </c>
      <c r="P46" s="81"/>
    </row>
    <row r="47" spans="1:337" s="5" customFormat="1" ht="109.5" customHeight="1">
      <c r="A47" s="30" t="s">
        <v>43</v>
      </c>
      <c r="B47" s="73" t="s">
        <v>11</v>
      </c>
      <c r="C47" s="74"/>
      <c r="D47" s="75" t="s">
        <v>359</v>
      </c>
      <c r="E47" s="34" t="s">
        <v>360</v>
      </c>
      <c r="F47" s="34" t="s">
        <v>361</v>
      </c>
      <c r="G47" s="34" t="s">
        <v>47</v>
      </c>
      <c r="H47" s="34" t="s">
        <v>171</v>
      </c>
      <c r="I47" s="34" t="s">
        <v>362</v>
      </c>
      <c r="J47" s="34" t="s">
        <v>49</v>
      </c>
      <c r="K47" s="34" t="s">
        <v>363</v>
      </c>
      <c r="L47" s="32" t="s">
        <v>29</v>
      </c>
      <c r="M47" s="35"/>
      <c r="N47" s="36"/>
      <c r="O47" s="36"/>
      <c r="P47" s="37"/>
    </row>
    <row r="48" spans="1:337" s="5" customFormat="1" ht="90" customHeight="1">
      <c r="A48" s="38" t="s">
        <v>51</v>
      </c>
      <c r="B48" s="47" t="s">
        <v>9</v>
      </c>
      <c r="C48" s="40"/>
      <c r="D48" s="41" t="s">
        <v>364</v>
      </c>
      <c r="E48" s="76"/>
      <c r="F48" s="77"/>
      <c r="G48" s="77"/>
      <c r="H48" s="77"/>
      <c r="I48" s="77"/>
      <c r="J48" s="78"/>
      <c r="K48" s="45" t="s">
        <v>365</v>
      </c>
      <c r="L48" s="45" t="s">
        <v>171</v>
      </c>
      <c r="M48" s="45">
        <v>7</v>
      </c>
      <c r="N48" s="45">
        <v>6</v>
      </c>
      <c r="O48" s="45">
        <v>7</v>
      </c>
      <c r="P48" s="46">
        <v>6</v>
      </c>
    </row>
    <row r="49" spans="1:328" s="5" customFormat="1" ht="90" customHeight="1">
      <c r="A49" s="89"/>
      <c r="B49" s="47" t="s">
        <v>9</v>
      </c>
      <c r="C49" s="40"/>
      <c r="D49" s="41" t="s">
        <v>366</v>
      </c>
      <c r="E49" s="79"/>
      <c r="F49" s="7"/>
      <c r="G49" s="7"/>
      <c r="H49" s="7"/>
      <c r="I49" s="7"/>
      <c r="J49" s="84"/>
      <c r="K49" s="45" t="s">
        <v>365</v>
      </c>
      <c r="L49" s="45" t="s">
        <v>171</v>
      </c>
      <c r="M49" s="45">
        <v>7</v>
      </c>
      <c r="N49" s="45">
        <v>6</v>
      </c>
      <c r="O49" s="45">
        <v>7</v>
      </c>
      <c r="P49" s="46">
        <v>6</v>
      </c>
    </row>
    <row r="50" spans="1:328" s="5" customFormat="1" ht="90" customHeight="1">
      <c r="A50" s="89"/>
      <c r="B50" s="47" t="s">
        <v>9</v>
      </c>
      <c r="C50" s="40"/>
      <c r="D50" s="41" t="s">
        <v>367</v>
      </c>
      <c r="E50" s="79"/>
      <c r="F50" s="7"/>
      <c r="G50" s="7"/>
      <c r="H50" s="7"/>
      <c r="I50" s="7"/>
      <c r="J50" s="84"/>
      <c r="K50" s="45" t="s">
        <v>365</v>
      </c>
      <c r="L50" s="45" t="s">
        <v>171</v>
      </c>
      <c r="M50" s="45">
        <v>7</v>
      </c>
      <c r="N50" s="45">
        <v>6</v>
      </c>
      <c r="O50" s="45">
        <v>7</v>
      </c>
      <c r="P50" s="46">
        <v>6</v>
      </c>
    </row>
    <row r="51" spans="1:328" s="5" customFormat="1" ht="90" customHeight="1">
      <c r="A51" s="89"/>
      <c r="B51" s="47" t="s">
        <v>9</v>
      </c>
      <c r="C51" s="40"/>
      <c r="D51" s="41" t="s">
        <v>368</v>
      </c>
      <c r="E51" s="79"/>
      <c r="F51" s="7"/>
      <c r="G51" s="7"/>
      <c r="H51" s="7"/>
      <c r="I51" s="7"/>
      <c r="J51" s="84"/>
      <c r="K51" s="45" t="s">
        <v>365</v>
      </c>
      <c r="L51" s="45" t="s">
        <v>171</v>
      </c>
      <c r="M51" s="45">
        <v>7</v>
      </c>
      <c r="N51" s="45">
        <v>6</v>
      </c>
      <c r="O51" s="45">
        <v>7</v>
      </c>
      <c r="P51" s="46">
        <v>6</v>
      </c>
    </row>
    <row r="52" spans="1:328" s="5" customFormat="1" ht="90" customHeight="1">
      <c r="A52" s="89"/>
      <c r="B52" s="47" t="s">
        <v>9</v>
      </c>
      <c r="C52" s="40"/>
      <c r="D52" s="41" t="s">
        <v>369</v>
      </c>
      <c r="E52" s="79"/>
      <c r="F52" s="7"/>
      <c r="G52" s="7"/>
      <c r="H52" s="7"/>
      <c r="I52" s="7"/>
      <c r="J52" s="84"/>
      <c r="K52" s="45" t="s">
        <v>365</v>
      </c>
      <c r="L52" s="45" t="s">
        <v>171</v>
      </c>
      <c r="M52" s="45">
        <v>6</v>
      </c>
      <c r="N52" s="45">
        <v>6</v>
      </c>
      <c r="O52" s="45">
        <v>7</v>
      </c>
      <c r="P52" s="46">
        <v>7</v>
      </c>
    </row>
    <row r="53" spans="1:328" s="5" customFormat="1" ht="90" customHeight="1">
      <c r="A53" s="89"/>
      <c r="B53" s="47" t="s">
        <v>9</v>
      </c>
      <c r="C53" s="40"/>
      <c r="D53" s="41" t="s">
        <v>370</v>
      </c>
      <c r="E53" s="79"/>
      <c r="F53" s="7"/>
      <c r="G53" s="7"/>
      <c r="H53" s="7"/>
      <c r="I53" s="7"/>
      <c r="J53" s="84"/>
      <c r="K53" s="45" t="s">
        <v>365</v>
      </c>
      <c r="L53" s="45" t="s">
        <v>171</v>
      </c>
      <c r="M53" s="45">
        <v>6</v>
      </c>
      <c r="N53" s="45">
        <v>6</v>
      </c>
      <c r="O53" s="45">
        <v>7</v>
      </c>
      <c r="P53" s="46">
        <v>7</v>
      </c>
    </row>
    <row r="54" spans="1:328" ht="198" customHeight="1">
      <c r="A54" s="90" t="s">
        <v>79</v>
      </c>
      <c r="B54" s="91" t="s">
        <v>12</v>
      </c>
      <c r="C54" s="92" t="s">
        <v>80</v>
      </c>
      <c r="D54" s="93" t="s">
        <v>81</v>
      </c>
      <c r="E54" s="27" t="s">
        <v>281</v>
      </c>
      <c r="F54" s="27" t="s">
        <v>307</v>
      </c>
      <c r="G54" s="27" t="s">
        <v>47</v>
      </c>
      <c r="H54" s="27" t="s">
        <v>308</v>
      </c>
      <c r="I54" s="27" t="s">
        <v>322</v>
      </c>
      <c r="J54" s="27" t="s">
        <v>310</v>
      </c>
      <c r="K54" s="94" t="s">
        <v>83</v>
      </c>
      <c r="L54" s="95" t="s">
        <v>29</v>
      </c>
      <c r="M54" s="28"/>
      <c r="N54" s="28"/>
      <c r="O54" s="28"/>
      <c r="P54" s="96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</row>
    <row r="55" spans="1:328" s="6" customFormat="1" ht="225">
      <c r="A55" s="30" t="s">
        <v>84</v>
      </c>
      <c r="B55" s="73" t="s">
        <v>11</v>
      </c>
      <c r="C55" s="34"/>
      <c r="D55" s="75" t="s">
        <v>85</v>
      </c>
      <c r="E55" s="34" t="s">
        <v>311</v>
      </c>
      <c r="F55" s="34" t="s">
        <v>312</v>
      </c>
      <c r="G55" s="34" t="s">
        <v>47</v>
      </c>
      <c r="H55" s="34" t="s">
        <v>313</v>
      </c>
      <c r="I55" s="34" t="s">
        <v>309</v>
      </c>
      <c r="J55" s="34" t="s">
        <v>142</v>
      </c>
      <c r="K55" s="97" t="s">
        <v>86</v>
      </c>
      <c r="L55" s="97" t="s">
        <v>29</v>
      </c>
      <c r="M55" s="98"/>
      <c r="N55" s="99"/>
      <c r="O55" s="99"/>
      <c r="P55" s="100"/>
    </row>
    <row r="56" spans="1:328" s="1" customFormat="1" ht="87.6" customHeight="1">
      <c r="A56" s="101" t="s">
        <v>88</v>
      </c>
      <c r="B56" s="39" t="s">
        <v>9</v>
      </c>
      <c r="C56" s="40"/>
      <c r="D56" s="102" t="s">
        <v>89</v>
      </c>
      <c r="E56" s="28"/>
      <c r="F56" s="28"/>
      <c r="G56" s="28"/>
      <c r="H56" s="28"/>
      <c r="I56" s="28"/>
      <c r="J56" s="28"/>
      <c r="K56" s="103" t="s">
        <v>90</v>
      </c>
      <c r="L56" s="103" t="s">
        <v>91</v>
      </c>
      <c r="M56" s="103">
        <v>1</v>
      </c>
      <c r="N56" s="103"/>
      <c r="O56" s="103"/>
      <c r="P56" s="104"/>
    </row>
    <row r="57" spans="1:328" s="1" customFormat="1" ht="87.6" customHeight="1">
      <c r="A57" s="101" t="s">
        <v>92</v>
      </c>
      <c r="B57" s="47" t="s">
        <v>9</v>
      </c>
      <c r="C57" s="40"/>
      <c r="D57" s="41" t="s">
        <v>93</v>
      </c>
      <c r="E57" s="28"/>
      <c r="F57" s="28"/>
      <c r="G57" s="28"/>
      <c r="H57" s="28"/>
      <c r="I57" s="28"/>
      <c r="J57" s="28"/>
      <c r="K57" s="59" t="s">
        <v>94</v>
      </c>
      <c r="L57" s="59" t="s">
        <v>95</v>
      </c>
      <c r="M57" s="59"/>
      <c r="N57" s="59"/>
      <c r="O57" s="59">
        <v>1</v>
      </c>
      <c r="P57" s="105"/>
    </row>
    <row r="58" spans="1:328" s="1" customFormat="1" ht="150">
      <c r="A58" s="101" t="s">
        <v>96</v>
      </c>
      <c r="B58" s="47" t="s">
        <v>9</v>
      </c>
      <c r="C58" s="40"/>
      <c r="D58" s="41" t="s">
        <v>390</v>
      </c>
      <c r="E58" s="28"/>
      <c r="F58" s="28"/>
      <c r="G58" s="28"/>
      <c r="H58" s="28"/>
      <c r="I58" s="28"/>
      <c r="J58" s="28"/>
      <c r="K58" s="59" t="s">
        <v>97</v>
      </c>
      <c r="L58" s="59" t="s">
        <v>119</v>
      </c>
      <c r="M58" s="59"/>
      <c r="N58" s="59"/>
      <c r="O58" s="59">
        <v>1</v>
      </c>
      <c r="P58" s="105"/>
    </row>
    <row r="59" spans="1:328" s="1" customFormat="1" ht="150">
      <c r="A59" s="101" t="s">
        <v>99</v>
      </c>
      <c r="B59" s="47" t="s">
        <v>9</v>
      </c>
      <c r="C59" s="40"/>
      <c r="D59" s="41" t="s">
        <v>100</v>
      </c>
      <c r="E59" s="28"/>
      <c r="F59" s="28"/>
      <c r="G59" s="28"/>
      <c r="H59" s="28"/>
      <c r="I59" s="28"/>
      <c r="J59" s="28"/>
      <c r="K59" s="59" t="s">
        <v>97</v>
      </c>
      <c r="L59" s="59" t="s">
        <v>98</v>
      </c>
      <c r="M59" s="59"/>
      <c r="N59" s="59"/>
      <c r="O59" s="59"/>
      <c r="P59" s="105">
        <v>1</v>
      </c>
    </row>
    <row r="60" spans="1:328" s="1" customFormat="1" ht="150">
      <c r="A60" s="101" t="s">
        <v>101</v>
      </c>
      <c r="B60" s="47" t="s">
        <v>9</v>
      </c>
      <c r="C60" s="40"/>
      <c r="D60" s="41" t="s">
        <v>102</v>
      </c>
      <c r="E60" s="28"/>
      <c r="F60" s="28"/>
      <c r="G60" s="28"/>
      <c r="H60" s="28"/>
      <c r="I60" s="28"/>
      <c r="J60" s="28"/>
      <c r="K60" s="59" t="s">
        <v>97</v>
      </c>
      <c r="L60" s="59" t="s">
        <v>103</v>
      </c>
      <c r="M60" s="59"/>
      <c r="N60" s="59"/>
      <c r="O60" s="59"/>
      <c r="P60" s="105">
        <v>1</v>
      </c>
    </row>
    <row r="61" spans="1:328" s="1" customFormat="1" ht="91.5" customHeight="1">
      <c r="A61" s="101" t="s">
        <v>104</v>
      </c>
      <c r="B61" s="106" t="s">
        <v>9</v>
      </c>
      <c r="C61" s="40"/>
      <c r="D61" s="107" t="s">
        <v>105</v>
      </c>
      <c r="E61" s="28"/>
      <c r="F61" s="28"/>
      <c r="G61" s="28"/>
      <c r="H61" s="28"/>
      <c r="I61" s="28"/>
      <c r="J61" s="28"/>
      <c r="K61" s="45" t="s">
        <v>106</v>
      </c>
      <c r="L61" s="59" t="s">
        <v>103</v>
      </c>
      <c r="M61" s="59"/>
      <c r="N61" s="59"/>
      <c r="O61" s="59"/>
      <c r="P61" s="105">
        <v>1</v>
      </c>
    </row>
    <row r="62" spans="1:328" s="1" customFormat="1" ht="112.5">
      <c r="A62" s="101" t="s">
        <v>107</v>
      </c>
      <c r="B62" s="106" t="s">
        <v>9</v>
      </c>
      <c r="C62" s="40"/>
      <c r="D62" s="107" t="s">
        <v>108</v>
      </c>
      <c r="E62" s="28"/>
      <c r="F62" s="28"/>
      <c r="G62" s="28"/>
      <c r="H62" s="28"/>
      <c r="I62" s="28"/>
      <c r="J62" s="28"/>
      <c r="K62" s="59" t="s">
        <v>109</v>
      </c>
      <c r="L62" s="59" t="s">
        <v>34</v>
      </c>
      <c r="M62" s="59"/>
      <c r="N62" s="59"/>
      <c r="O62" s="59">
        <v>1</v>
      </c>
      <c r="P62" s="105"/>
    </row>
    <row r="63" spans="1:328" s="1" customFormat="1" ht="150">
      <c r="A63" s="108"/>
      <c r="B63" s="106" t="s">
        <v>9</v>
      </c>
      <c r="C63" s="40"/>
      <c r="D63" s="107" t="s">
        <v>400</v>
      </c>
      <c r="E63" s="28"/>
      <c r="F63" s="28"/>
      <c r="G63" s="28"/>
      <c r="H63" s="28"/>
      <c r="I63" s="28"/>
      <c r="J63" s="28"/>
      <c r="K63" s="109" t="s">
        <v>97</v>
      </c>
      <c r="L63" s="109" t="s">
        <v>34</v>
      </c>
      <c r="M63" s="109"/>
      <c r="N63" s="109"/>
      <c r="O63" s="109"/>
      <c r="P63" s="110">
        <v>1</v>
      </c>
    </row>
    <row r="64" spans="1:328" s="6" customFormat="1" ht="185.25" customHeight="1">
      <c r="A64" s="30" t="s">
        <v>110</v>
      </c>
      <c r="B64" s="73" t="s">
        <v>11</v>
      </c>
      <c r="C64" s="34"/>
      <c r="D64" s="75" t="s">
        <v>111</v>
      </c>
      <c r="E64" s="34" t="s">
        <v>314</v>
      </c>
      <c r="F64" s="34" t="s">
        <v>315</v>
      </c>
      <c r="G64" s="34" t="s">
        <v>47</v>
      </c>
      <c r="H64" s="34" t="s">
        <v>316</v>
      </c>
      <c r="I64" s="34" t="s">
        <v>309</v>
      </c>
      <c r="J64" s="34" t="s">
        <v>310</v>
      </c>
      <c r="K64" s="34" t="s">
        <v>112</v>
      </c>
      <c r="L64" s="34" t="s">
        <v>29</v>
      </c>
      <c r="M64" s="35"/>
      <c r="N64" s="36"/>
      <c r="O64" s="36"/>
      <c r="P64" s="37"/>
    </row>
    <row r="65" spans="1:328" ht="102" customHeight="1">
      <c r="A65" s="101" t="s">
        <v>113</v>
      </c>
      <c r="B65" s="39" t="s">
        <v>9</v>
      </c>
      <c r="C65" s="40"/>
      <c r="D65" s="111" t="s">
        <v>114</v>
      </c>
      <c r="E65" s="42"/>
      <c r="F65" s="42"/>
      <c r="G65" s="42"/>
      <c r="H65" s="43"/>
      <c r="I65" s="42"/>
      <c r="J65" s="42"/>
      <c r="K65" s="44" t="s">
        <v>115</v>
      </c>
      <c r="L65" s="44" t="s">
        <v>34</v>
      </c>
      <c r="M65" s="44">
        <v>1</v>
      </c>
      <c r="N65" s="44">
        <v>1</v>
      </c>
      <c r="O65" s="44">
        <v>1</v>
      </c>
      <c r="P65" s="112">
        <v>1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</row>
    <row r="66" spans="1:328" ht="87.6" customHeight="1">
      <c r="A66" s="101" t="s">
        <v>116</v>
      </c>
      <c r="B66" s="53" t="s">
        <v>9</v>
      </c>
      <c r="C66" s="40"/>
      <c r="D66" s="68" t="s">
        <v>117</v>
      </c>
      <c r="E66" s="7"/>
      <c r="F66" s="7"/>
      <c r="G66" s="7"/>
      <c r="H66" s="7"/>
      <c r="I66" s="7"/>
      <c r="J66" s="7"/>
      <c r="K66" s="45" t="s">
        <v>118</v>
      </c>
      <c r="L66" s="45" t="s">
        <v>119</v>
      </c>
      <c r="M66" s="45">
        <v>1</v>
      </c>
      <c r="N66" s="45"/>
      <c r="O66" s="45"/>
      <c r="P66" s="46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</row>
    <row r="67" spans="1:328" ht="105.75" customHeight="1">
      <c r="A67" s="101" t="s">
        <v>120</v>
      </c>
      <c r="B67" s="53" t="s">
        <v>9</v>
      </c>
      <c r="C67" s="40"/>
      <c r="D67" s="68" t="s">
        <v>121</v>
      </c>
      <c r="E67" s="42"/>
      <c r="F67" s="42"/>
      <c r="G67" s="42"/>
      <c r="H67" s="43"/>
      <c r="I67" s="42"/>
      <c r="J67" s="42"/>
      <c r="K67" s="45" t="s">
        <v>115</v>
      </c>
      <c r="L67" s="45" t="s">
        <v>34</v>
      </c>
      <c r="M67" s="45">
        <v>1</v>
      </c>
      <c r="N67" s="45">
        <v>1</v>
      </c>
      <c r="O67" s="45">
        <v>1</v>
      </c>
      <c r="P67" s="46">
        <v>1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</row>
    <row r="68" spans="1:328" ht="102" customHeight="1">
      <c r="A68" s="101" t="s">
        <v>122</v>
      </c>
      <c r="B68" s="39" t="s">
        <v>9</v>
      </c>
      <c r="C68" s="40"/>
      <c r="D68" s="68" t="s">
        <v>123</v>
      </c>
      <c r="E68" s="42"/>
      <c r="F68" s="42"/>
      <c r="G68" s="42"/>
      <c r="H68" s="43"/>
      <c r="I68" s="42"/>
      <c r="J68" s="42"/>
      <c r="K68" s="45" t="s">
        <v>115</v>
      </c>
      <c r="L68" s="45" t="s">
        <v>34</v>
      </c>
      <c r="M68" s="45">
        <v>1</v>
      </c>
      <c r="N68" s="45">
        <v>1</v>
      </c>
      <c r="O68" s="45">
        <v>1</v>
      </c>
      <c r="P68" s="46">
        <v>1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</row>
    <row r="69" spans="1:328" ht="99" customHeight="1">
      <c r="A69" s="101" t="s">
        <v>124</v>
      </c>
      <c r="B69" s="39" t="s">
        <v>9</v>
      </c>
      <c r="C69" s="40"/>
      <c r="D69" s="68" t="s">
        <v>125</v>
      </c>
      <c r="E69" s="42"/>
      <c r="F69" s="42"/>
      <c r="G69" s="42"/>
      <c r="H69" s="43"/>
      <c r="I69" s="42"/>
      <c r="J69" s="42"/>
      <c r="K69" s="45" t="s">
        <v>115</v>
      </c>
      <c r="L69" s="45" t="s">
        <v>34</v>
      </c>
      <c r="M69" s="45">
        <v>1</v>
      </c>
      <c r="N69" s="45">
        <v>1</v>
      </c>
      <c r="O69" s="45">
        <v>1</v>
      </c>
      <c r="P69" s="46">
        <v>1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</row>
    <row r="70" spans="1:328" ht="109.5" customHeight="1">
      <c r="A70" s="108" t="s">
        <v>126</v>
      </c>
      <c r="B70" s="113" t="s">
        <v>9</v>
      </c>
      <c r="C70" s="40"/>
      <c r="D70" s="114" t="s">
        <v>127</v>
      </c>
      <c r="E70" s="42"/>
      <c r="F70" s="42"/>
      <c r="G70" s="42"/>
      <c r="H70" s="43"/>
      <c r="I70" s="42"/>
      <c r="J70" s="42"/>
      <c r="K70" s="115" t="s">
        <v>115</v>
      </c>
      <c r="L70" s="115" t="s">
        <v>34</v>
      </c>
      <c r="M70" s="115">
        <v>1</v>
      </c>
      <c r="N70" s="115">
        <v>1</v>
      </c>
      <c r="O70" s="115">
        <v>1</v>
      </c>
      <c r="P70" s="116">
        <v>1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</row>
    <row r="71" spans="1:328" s="6" customFormat="1" ht="186" customHeight="1">
      <c r="A71" s="117" t="s">
        <v>128</v>
      </c>
      <c r="B71" s="73" t="s">
        <v>11</v>
      </c>
      <c r="C71" s="34"/>
      <c r="D71" s="75" t="s">
        <v>129</v>
      </c>
      <c r="E71" s="34" t="s">
        <v>317</v>
      </c>
      <c r="F71" s="34" t="s">
        <v>318</v>
      </c>
      <c r="G71" s="34" t="s">
        <v>47</v>
      </c>
      <c r="H71" s="34" t="s">
        <v>319</v>
      </c>
      <c r="I71" s="34" t="s">
        <v>309</v>
      </c>
      <c r="J71" s="34" t="s">
        <v>310</v>
      </c>
      <c r="K71" s="34" t="s">
        <v>130</v>
      </c>
      <c r="L71" s="34" t="s">
        <v>29</v>
      </c>
      <c r="M71" s="35"/>
      <c r="N71" s="36"/>
      <c r="O71" s="36"/>
      <c r="P71" s="37"/>
    </row>
    <row r="72" spans="1:328" ht="105" customHeight="1">
      <c r="A72" s="108" t="s">
        <v>131</v>
      </c>
      <c r="B72" s="113" t="s">
        <v>9</v>
      </c>
      <c r="C72" s="40"/>
      <c r="D72" s="118" t="s">
        <v>132</v>
      </c>
      <c r="E72" s="7"/>
      <c r="F72" s="7"/>
      <c r="G72" s="7"/>
      <c r="H72" s="7"/>
      <c r="I72" s="7"/>
      <c r="J72" s="7"/>
      <c r="K72" s="119" t="s">
        <v>115</v>
      </c>
      <c r="L72" s="119" t="s">
        <v>34</v>
      </c>
      <c r="M72" s="119">
        <v>1</v>
      </c>
      <c r="N72" s="119">
        <v>1</v>
      </c>
      <c r="O72" s="119">
        <v>1</v>
      </c>
      <c r="P72" s="120">
        <v>1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</row>
    <row r="73" spans="1:328" s="6" customFormat="1" ht="111" customHeight="1">
      <c r="A73" s="121" t="s">
        <v>133</v>
      </c>
      <c r="B73" s="53" t="s">
        <v>9</v>
      </c>
      <c r="C73" s="28"/>
      <c r="D73" s="68" t="s">
        <v>134</v>
      </c>
      <c r="E73" s="7"/>
      <c r="F73" s="7"/>
      <c r="G73" s="7"/>
      <c r="H73" s="7"/>
      <c r="I73" s="7"/>
      <c r="J73" s="7"/>
      <c r="K73" s="45" t="s">
        <v>135</v>
      </c>
      <c r="L73" s="45" t="s">
        <v>87</v>
      </c>
      <c r="M73" s="45"/>
      <c r="N73" s="45"/>
      <c r="O73" s="45">
        <v>1</v>
      </c>
      <c r="P73" s="46"/>
    </row>
    <row r="74" spans="1:328" s="6" customFormat="1" ht="102" customHeight="1">
      <c r="A74" s="121" t="s">
        <v>120</v>
      </c>
      <c r="B74" s="53" t="s">
        <v>9</v>
      </c>
      <c r="C74" s="28"/>
      <c r="D74" s="68" t="s">
        <v>136</v>
      </c>
      <c r="E74" s="42"/>
      <c r="F74" s="42"/>
      <c r="G74" s="42"/>
      <c r="H74" s="43"/>
      <c r="I74" s="42"/>
      <c r="J74" s="42"/>
      <c r="K74" s="45" t="s">
        <v>115</v>
      </c>
      <c r="L74" s="45" t="s">
        <v>34</v>
      </c>
      <c r="M74" s="45">
        <v>1</v>
      </c>
      <c r="N74" s="45">
        <v>1</v>
      </c>
      <c r="O74" s="45">
        <v>1</v>
      </c>
      <c r="P74" s="46">
        <v>1</v>
      </c>
    </row>
    <row r="75" spans="1:328" ht="104.25" customHeight="1">
      <c r="A75" s="101" t="s">
        <v>122</v>
      </c>
      <c r="B75" s="39" t="s">
        <v>9</v>
      </c>
      <c r="C75" s="40"/>
      <c r="D75" s="102" t="s">
        <v>137</v>
      </c>
      <c r="E75" s="42"/>
      <c r="F75" s="42"/>
      <c r="G75" s="42"/>
      <c r="H75" s="43"/>
      <c r="I75" s="42"/>
      <c r="J75" s="42"/>
      <c r="K75" s="44" t="s">
        <v>115</v>
      </c>
      <c r="L75" s="44" t="s">
        <v>34</v>
      </c>
      <c r="M75" s="44">
        <v>1</v>
      </c>
      <c r="N75" s="44">
        <v>1</v>
      </c>
      <c r="O75" s="44">
        <v>1</v>
      </c>
      <c r="P75" s="112">
        <v>1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</row>
    <row r="76" spans="1:328" ht="107.25" customHeight="1">
      <c r="A76" s="101" t="s">
        <v>124</v>
      </c>
      <c r="B76" s="39" t="s">
        <v>9</v>
      </c>
      <c r="C76" s="40"/>
      <c r="D76" s="102" t="s">
        <v>138</v>
      </c>
      <c r="E76" s="42"/>
      <c r="F76" s="42"/>
      <c r="G76" s="42"/>
      <c r="H76" s="43"/>
      <c r="I76" s="42"/>
      <c r="J76" s="42"/>
      <c r="K76" s="45" t="s">
        <v>115</v>
      </c>
      <c r="L76" s="44" t="s">
        <v>34</v>
      </c>
      <c r="M76" s="44">
        <v>1</v>
      </c>
      <c r="N76" s="44">
        <v>1</v>
      </c>
      <c r="O76" s="44">
        <v>1</v>
      </c>
      <c r="P76" s="112">
        <v>1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</row>
    <row r="77" spans="1:328" ht="104.25" customHeight="1">
      <c r="A77" s="101" t="s">
        <v>126</v>
      </c>
      <c r="B77" s="39" t="s">
        <v>9</v>
      </c>
      <c r="C77" s="122"/>
      <c r="D77" s="102" t="s">
        <v>139</v>
      </c>
      <c r="E77" s="123"/>
      <c r="F77" s="123"/>
      <c r="G77" s="123"/>
      <c r="H77" s="124"/>
      <c r="I77" s="123"/>
      <c r="J77" s="123"/>
      <c r="K77" s="45" t="s">
        <v>115</v>
      </c>
      <c r="L77" s="44" t="s">
        <v>34</v>
      </c>
      <c r="M77" s="44">
        <v>1</v>
      </c>
      <c r="N77" s="44">
        <v>1</v>
      </c>
      <c r="O77" s="44">
        <v>1</v>
      </c>
      <c r="P77" s="112">
        <v>1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</row>
    <row r="78" spans="1:328" s="5" customFormat="1" ht="109.5" customHeight="1">
      <c r="A78" s="30" t="s">
        <v>43</v>
      </c>
      <c r="B78" s="73" t="s">
        <v>11</v>
      </c>
      <c r="C78" s="74"/>
      <c r="D78" s="75" t="s">
        <v>359</v>
      </c>
      <c r="E78" s="34" t="s">
        <v>360</v>
      </c>
      <c r="F78" s="34" t="s">
        <v>361</v>
      </c>
      <c r="G78" s="34" t="s">
        <v>47</v>
      </c>
      <c r="H78" s="34" t="s">
        <v>171</v>
      </c>
      <c r="I78" s="34" t="s">
        <v>362</v>
      </c>
      <c r="J78" s="34" t="s">
        <v>49</v>
      </c>
      <c r="K78" s="34" t="s">
        <v>363</v>
      </c>
      <c r="L78" s="32" t="s">
        <v>29</v>
      </c>
      <c r="M78" s="35"/>
      <c r="N78" s="36"/>
      <c r="O78" s="36"/>
      <c r="P78" s="37"/>
    </row>
    <row r="79" spans="1:328" s="5" customFormat="1" ht="90" customHeight="1">
      <c r="A79" s="38" t="s">
        <v>51</v>
      </c>
      <c r="B79" s="47" t="s">
        <v>9</v>
      </c>
      <c r="C79" s="40"/>
      <c r="D79" s="41" t="s">
        <v>371</v>
      </c>
      <c r="E79" s="76"/>
      <c r="F79" s="77"/>
      <c r="G79" s="77"/>
      <c r="H79" s="77"/>
      <c r="I79" s="77"/>
      <c r="J79" s="78"/>
      <c r="K79" s="45" t="s">
        <v>365</v>
      </c>
      <c r="L79" s="45" t="s">
        <v>171</v>
      </c>
      <c r="M79" s="45">
        <v>7</v>
      </c>
      <c r="N79" s="45">
        <v>6</v>
      </c>
      <c r="O79" s="45">
        <v>7</v>
      </c>
      <c r="P79" s="46">
        <v>6</v>
      </c>
    </row>
    <row r="80" spans="1:328" s="5" customFormat="1" ht="90" customHeight="1">
      <c r="A80" s="89"/>
      <c r="B80" s="47" t="s">
        <v>9</v>
      </c>
      <c r="C80" s="40"/>
      <c r="D80" s="41" t="s">
        <v>372</v>
      </c>
      <c r="E80" s="79"/>
      <c r="F80" s="7"/>
      <c r="G80" s="7"/>
      <c r="H80" s="7"/>
      <c r="I80" s="7"/>
      <c r="J80" s="84"/>
      <c r="K80" s="45" t="s">
        <v>365</v>
      </c>
      <c r="L80" s="45" t="s">
        <v>171</v>
      </c>
      <c r="M80" s="45">
        <v>7</v>
      </c>
      <c r="N80" s="45">
        <v>6</v>
      </c>
      <c r="O80" s="45">
        <v>7</v>
      </c>
      <c r="P80" s="46">
        <v>6</v>
      </c>
    </row>
    <row r="81" spans="1:381" s="5" customFormat="1" ht="90" customHeight="1">
      <c r="A81" s="89"/>
      <c r="B81" s="47" t="s">
        <v>9</v>
      </c>
      <c r="C81" s="40"/>
      <c r="D81" s="41" t="s">
        <v>373</v>
      </c>
      <c r="E81" s="79"/>
      <c r="F81" s="7"/>
      <c r="G81" s="7"/>
      <c r="H81" s="7"/>
      <c r="I81" s="7"/>
      <c r="J81" s="84"/>
      <c r="K81" s="45" t="s">
        <v>365</v>
      </c>
      <c r="L81" s="45" t="s">
        <v>171</v>
      </c>
      <c r="M81" s="45">
        <v>7</v>
      </c>
      <c r="N81" s="45">
        <v>6</v>
      </c>
      <c r="O81" s="45">
        <v>7</v>
      </c>
      <c r="P81" s="46">
        <v>6</v>
      </c>
    </row>
    <row r="82" spans="1:381" s="5" customFormat="1" ht="90" customHeight="1">
      <c r="A82" s="89"/>
      <c r="B82" s="47" t="s">
        <v>9</v>
      </c>
      <c r="C82" s="122"/>
      <c r="D82" s="41" t="s">
        <v>374</v>
      </c>
      <c r="E82" s="79"/>
      <c r="F82" s="7"/>
      <c r="G82" s="7"/>
      <c r="H82" s="7"/>
      <c r="I82" s="7"/>
      <c r="J82" s="84"/>
      <c r="K82" s="45" t="s">
        <v>365</v>
      </c>
      <c r="L82" s="45" t="s">
        <v>171</v>
      </c>
      <c r="M82" s="45">
        <v>7</v>
      </c>
      <c r="N82" s="45">
        <v>6</v>
      </c>
      <c r="O82" s="45">
        <v>7</v>
      </c>
      <c r="P82" s="46">
        <v>6</v>
      </c>
    </row>
    <row r="83" spans="1:381" ht="99" customHeight="1">
      <c r="A83" s="23"/>
      <c r="B83" s="24" t="s">
        <v>12</v>
      </c>
      <c r="C83" s="125" t="s">
        <v>339</v>
      </c>
      <c r="D83" s="126" t="s">
        <v>330</v>
      </c>
      <c r="E83" s="27" t="s">
        <v>331</v>
      </c>
      <c r="F83" s="27" t="s">
        <v>333</v>
      </c>
      <c r="G83" s="27" t="s">
        <v>37</v>
      </c>
      <c r="H83" s="27" t="s">
        <v>322</v>
      </c>
      <c r="I83" s="27" t="s">
        <v>47</v>
      </c>
      <c r="J83" s="27" t="s">
        <v>310</v>
      </c>
      <c r="K83" s="127" t="s">
        <v>334</v>
      </c>
      <c r="L83" s="128" t="s">
        <v>29</v>
      </c>
      <c r="M83" s="28"/>
      <c r="N83" s="28"/>
      <c r="O83" s="28"/>
      <c r="P83" s="29"/>
    </row>
    <row r="84" spans="1:381" s="5" customFormat="1" ht="113.25" customHeight="1">
      <c r="A84" s="30" t="s">
        <v>223</v>
      </c>
      <c r="B84" s="31" t="s">
        <v>11</v>
      </c>
      <c r="C84" s="49"/>
      <c r="D84" s="33" t="s">
        <v>224</v>
      </c>
      <c r="E84" s="34" t="s">
        <v>326</v>
      </c>
      <c r="F84" s="32" t="s">
        <v>332</v>
      </c>
      <c r="G84" s="32" t="s">
        <v>47</v>
      </c>
      <c r="H84" s="34" t="s">
        <v>327</v>
      </c>
      <c r="I84" s="34" t="s">
        <v>328</v>
      </c>
      <c r="J84" s="32" t="s">
        <v>49</v>
      </c>
      <c r="K84" s="34" t="s">
        <v>225</v>
      </c>
      <c r="L84" s="34" t="s">
        <v>29</v>
      </c>
      <c r="M84" s="35"/>
      <c r="N84" s="36"/>
      <c r="O84" s="36"/>
      <c r="P84" s="37"/>
    </row>
    <row r="85" spans="1:381" ht="108" customHeight="1">
      <c r="A85" s="38" t="s">
        <v>226</v>
      </c>
      <c r="B85" s="47" t="s">
        <v>9</v>
      </c>
      <c r="C85" s="40"/>
      <c r="D85" s="41" t="s">
        <v>407</v>
      </c>
      <c r="E85" s="7"/>
      <c r="F85" s="7"/>
      <c r="G85" s="7"/>
      <c r="H85" s="7"/>
      <c r="I85" s="7"/>
      <c r="J85" s="7"/>
      <c r="K85" s="45" t="s">
        <v>227</v>
      </c>
      <c r="L85" s="45" t="s">
        <v>36</v>
      </c>
      <c r="M85" s="45">
        <v>1</v>
      </c>
      <c r="N85" s="45">
        <v>1</v>
      </c>
      <c r="O85" s="45">
        <v>1</v>
      </c>
      <c r="P85" s="46">
        <v>1</v>
      </c>
      <c r="LP85" s="2"/>
    </row>
    <row r="86" spans="1:381" ht="90" customHeight="1">
      <c r="A86" s="38"/>
      <c r="B86" s="47" t="s">
        <v>9</v>
      </c>
      <c r="C86" s="40"/>
      <c r="D86" s="41" t="s">
        <v>244</v>
      </c>
      <c r="E86" s="7"/>
      <c r="F86" s="7"/>
      <c r="G86" s="7"/>
      <c r="H86" s="7"/>
      <c r="I86" s="7"/>
      <c r="J86" s="7"/>
      <c r="K86" s="45" t="s">
        <v>245</v>
      </c>
      <c r="L86" s="45" t="s">
        <v>246</v>
      </c>
      <c r="M86" s="45">
        <v>4</v>
      </c>
      <c r="N86" s="45">
        <v>5</v>
      </c>
      <c r="O86" s="45">
        <v>4</v>
      </c>
      <c r="P86" s="46">
        <v>5</v>
      </c>
      <c r="LP86" s="2"/>
    </row>
    <row r="87" spans="1:381" ht="93.75">
      <c r="A87" s="38" t="s">
        <v>228</v>
      </c>
      <c r="B87" s="47" t="s">
        <v>9</v>
      </c>
      <c r="C87" s="40"/>
      <c r="D87" s="41" t="s">
        <v>229</v>
      </c>
      <c r="E87" s="7"/>
      <c r="F87" s="7"/>
      <c r="G87" s="7"/>
      <c r="H87" s="7"/>
      <c r="I87" s="7"/>
      <c r="J87" s="7"/>
      <c r="K87" s="45" t="s">
        <v>230</v>
      </c>
      <c r="L87" s="45" t="s">
        <v>87</v>
      </c>
      <c r="M87" s="45" t="s">
        <v>231</v>
      </c>
      <c r="N87" s="45">
        <v>1</v>
      </c>
      <c r="O87" s="45" t="s">
        <v>231</v>
      </c>
      <c r="P87" s="46">
        <v>1</v>
      </c>
      <c r="LP87" s="2"/>
    </row>
    <row r="88" spans="1:381" ht="92.25" customHeight="1">
      <c r="A88" s="38" t="s">
        <v>233</v>
      </c>
      <c r="B88" s="47" t="s">
        <v>9</v>
      </c>
      <c r="C88" s="40"/>
      <c r="D88" s="41" t="s">
        <v>234</v>
      </c>
      <c r="E88" s="7"/>
      <c r="F88" s="7"/>
      <c r="G88" s="7"/>
      <c r="H88" s="7"/>
      <c r="I88" s="7"/>
      <c r="J88" s="7"/>
      <c r="K88" s="45" t="s">
        <v>232</v>
      </c>
      <c r="L88" s="45" t="s">
        <v>87</v>
      </c>
      <c r="M88" s="45"/>
      <c r="N88" s="45"/>
      <c r="O88" s="45"/>
      <c r="P88" s="46">
        <v>1</v>
      </c>
      <c r="LP88" s="2"/>
    </row>
    <row r="89" spans="1:381" ht="116.25" customHeight="1">
      <c r="A89" s="38" t="s">
        <v>235</v>
      </c>
      <c r="B89" s="47" t="s">
        <v>9</v>
      </c>
      <c r="C89" s="40"/>
      <c r="D89" s="41" t="s">
        <v>236</v>
      </c>
      <c r="E89" s="7"/>
      <c r="F89" s="7"/>
      <c r="G89" s="7"/>
      <c r="H89" s="7"/>
      <c r="I89" s="7"/>
      <c r="J89" s="7"/>
      <c r="K89" s="45" t="s">
        <v>237</v>
      </c>
      <c r="L89" s="45" t="s">
        <v>238</v>
      </c>
      <c r="M89" s="45">
        <v>1</v>
      </c>
      <c r="N89" s="45">
        <v>1</v>
      </c>
      <c r="O89" s="45">
        <v>1</v>
      </c>
      <c r="P89" s="46">
        <v>1</v>
      </c>
      <c r="LP89" s="2"/>
    </row>
    <row r="90" spans="1:381" ht="87" customHeight="1">
      <c r="A90" s="38" t="s">
        <v>239</v>
      </c>
      <c r="B90" s="47" t="s">
        <v>9</v>
      </c>
      <c r="C90" s="40"/>
      <c r="D90" s="41" t="s">
        <v>240</v>
      </c>
      <c r="E90" s="7"/>
      <c r="F90" s="7"/>
      <c r="G90" s="7"/>
      <c r="H90" s="7"/>
      <c r="I90" s="7"/>
      <c r="J90" s="7"/>
      <c r="K90" s="45" t="s">
        <v>241</v>
      </c>
      <c r="L90" s="45" t="s">
        <v>34</v>
      </c>
      <c r="M90" s="45">
        <v>1</v>
      </c>
      <c r="N90" s="45">
        <v>1</v>
      </c>
      <c r="O90" s="45">
        <v>1</v>
      </c>
      <c r="P90" s="46">
        <v>1</v>
      </c>
      <c r="LP90" s="2"/>
    </row>
    <row r="91" spans="1:381" ht="164.25" customHeight="1">
      <c r="A91" s="89" t="s">
        <v>242</v>
      </c>
      <c r="B91" s="106" t="s">
        <v>9</v>
      </c>
      <c r="C91" s="40"/>
      <c r="D91" s="107" t="s">
        <v>243</v>
      </c>
      <c r="E91" s="7"/>
      <c r="F91" s="7"/>
      <c r="G91" s="7"/>
      <c r="H91" s="7"/>
      <c r="I91" s="7"/>
      <c r="J91" s="7"/>
      <c r="K91" s="115" t="s">
        <v>232</v>
      </c>
      <c r="L91" s="115" t="s">
        <v>247</v>
      </c>
      <c r="M91" s="115">
        <v>1</v>
      </c>
      <c r="N91" s="115"/>
      <c r="O91" s="115"/>
      <c r="P91" s="116"/>
      <c r="LP91" s="2"/>
    </row>
    <row r="92" spans="1:381" ht="183" customHeight="1">
      <c r="A92" s="30"/>
      <c r="B92" s="73" t="s">
        <v>11</v>
      </c>
      <c r="C92" s="32"/>
      <c r="D92" s="33" t="s">
        <v>325</v>
      </c>
      <c r="E92" s="34" t="s">
        <v>406</v>
      </c>
      <c r="F92" s="34" t="s">
        <v>405</v>
      </c>
      <c r="G92" s="34" t="s">
        <v>47</v>
      </c>
      <c r="H92" s="34" t="s">
        <v>140</v>
      </c>
      <c r="I92" s="34" t="s">
        <v>141</v>
      </c>
      <c r="J92" s="34" t="s">
        <v>142</v>
      </c>
      <c r="K92" s="75" t="s">
        <v>143</v>
      </c>
      <c r="L92" s="34" t="s">
        <v>29</v>
      </c>
      <c r="M92" s="35"/>
      <c r="N92" s="36"/>
      <c r="O92" s="36"/>
      <c r="P92" s="37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</row>
    <row r="93" spans="1:381" ht="80.25" customHeight="1">
      <c r="A93" s="38"/>
      <c r="B93" s="47" t="s">
        <v>9</v>
      </c>
      <c r="C93" s="40"/>
      <c r="D93" s="41" t="s">
        <v>144</v>
      </c>
      <c r="E93" s="42"/>
      <c r="F93" s="42"/>
      <c r="G93" s="42"/>
      <c r="H93" s="43"/>
      <c r="I93" s="42"/>
      <c r="J93" s="42"/>
      <c r="K93" s="68" t="s">
        <v>145</v>
      </c>
      <c r="L93" s="45" t="s">
        <v>34</v>
      </c>
      <c r="M93" s="45">
        <v>1</v>
      </c>
      <c r="N93" s="45">
        <v>1</v>
      </c>
      <c r="O93" s="45">
        <v>1</v>
      </c>
      <c r="P93" s="46">
        <v>1</v>
      </c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</row>
    <row r="94" spans="1:381" ht="150">
      <c r="A94" s="38"/>
      <c r="B94" s="47" t="s">
        <v>9</v>
      </c>
      <c r="C94" s="40"/>
      <c r="D94" s="41" t="s">
        <v>146</v>
      </c>
      <c r="E94" s="7"/>
      <c r="F94" s="7"/>
      <c r="G94" s="7"/>
      <c r="H94" s="7"/>
      <c r="I94" s="7"/>
      <c r="J94" s="7"/>
      <c r="K94" s="68" t="s">
        <v>147</v>
      </c>
      <c r="L94" s="45" t="s">
        <v>148</v>
      </c>
      <c r="M94" s="45"/>
      <c r="N94" s="45">
        <v>1</v>
      </c>
      <c r="O94" s="45"/>
      <c r="P94" s="46">
        <v>1</v>
      </c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</row>
    <row r="95" spans="1:381" ht="96.75" customHeight="1">
      <c r="A95" s="38"/>
      <c r="B95" s="47" t="s">
        <v>9</v>
      </c>
      <c r="C95" s="40"/>
      <c r="D95" s="41" t="s">
        <v>149</v>
      </c>
      <c r="E95" s="7"/>
      <c r="F95" s="7"/>
      <c r="G95" s="7"/>
      <c r="H95" s="7"/>
      <c r="I95" s="7"/>
      <c r="J95" s="7"/>
      <c r="K95" s="68" t="s">
        <v>147</v>
      </c>
      <c r="L95" s="45" t="s">
        <v>148</v>
      </c>
      <c r="M95" s="45"/>
      <c r="N95" s="45">
        <v>1</v>
      </c>
      <c r="O95" s="45"/>
      <c r="P95" s="46">
        <v>1</v>
      </c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</row>
    <row r="96" spans="1:381" ht="187.5">
      <c r="A96" s="38"/>
      <c r="B96" s="47" t="s">
        <v>9</v>
      </c>
      <c r="C96" s="40"/>
      <c r="D96" s="41" t="s">
        <v>150</v>
      </c>
      <c r="E96" s="7"/>
      <c r="F96" s="7"/>
      <c r="G96" s="7"/>
      <c r="H96" s="7"/>
      <c r="I96" s="7"/>
      <c r="J96" s="7"/>
      <c r="K96" s="68" t="s">
        <v>151</v>
      </c>
      <c r="L96" s="45" t="s">
        <v>152</v>
      </c>
      <c r="M96" s="45">
        <v>4</v>
      </c>
      <c r="N96" s="45">
        <v>3</v>
      </c>
      <c r="O96" s="45">
        <v>3</v>
      </c>
      <c r="P96" s="46">
        <v>3</v>
      </c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</row>
    <row r="97" spans="1:381" ht="112.5">
      <c r="A97" s="38"/>
      <c r="B97" s="47" t="s">
        <v>9</v>
      </c>
      <c r="C97" s="40"/>
      <c r="D97" s="41" t="s">
        <v>153</v>
      </c>
      <c r="E97" s="7"/>
      <c r="F97" s="7"/>
      <c r="G97" s="7"/>
      <c r="H97" s="7"/>
      <c r="I97" s="7"/>
      <c r="J97" s="7"/>
      <c r="K97" s="68" t="s">
        <v>154</v>
      </c>
      <c r="L97" s="45" t="s">
        <v>155</v>
      </c>
      <c r="M97" s="45"/>
      <c r="N97" s="45">
        <v>1</v>
      </c>
      <c r="O97" s="45"/>
      <c r="P97" s="46">
        <v>1</v>
      </c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</row>
    <row r="98" spans="1:381" ht="93.75">
      <c r="A98" s="38"/>
      <c r="B98" s="47" t="s">
        <v>9</v>
      </c>
      <c r="C98" s="40"/>
      <c r="D98" s="41" t="s">
        <v>156</v>
      </c>
      <c r="E98" s="7"/>
      <c r="F98" s="7"/>
      <c r="G98" s="7"/>
      <c r="H98" s="7"/>
      <c r="I98" s="7"/>
      <c r="J98" s="7"/>
      <c r="K98" s="129" t="s">
        <v>157</v>
      </c>
      <c r="L98" s="45" t="s">
        <v>34</v>
      </c>
      <c r="M98" s="45"/>
      <c r="N98" s="45">
        <v>1</v>
      </c>
      <c r="O98" s="45"/>
      <c r="P98" s="46">
        <v>1</v>
      </c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</row>
    <row r="99" spans="1:381" ht="131.25">
      <c r="A99" s="30"/>
      <c r="B99" s="31" t="s">
        <v>11</v>
      </c>
      <c r="C99" s="130"/>
      <c r="D99" s="33" t="str">
        <f>UPPER("Garantizar la oportuna asesoría jurídica y técnica a las áreas del Instituto para el desarrollo de sus funciones en cumplimiento al marco normativo vigente")</f>
        <v>GARANTIZAR LA OPORTUNA ASESORÍA JURÍDICA Y TÉCNICA A LAS ÁREAS DEL INSTITUTO PARA EL DESARROLLO DE SUS FUNCIONES EN CUMPLIMIENTO AL MARCO NORMATIVO VIGENTE</v>
      </c>
      <c r="E99" s="32" t="s">
        <v>273</v>
      </c>
      <c r="F99" s="34" t="s">
        <v>274</v>
      </c>
      <c r="G99" s="32" t="s">
        <v>47</v>
      </c>
      <c r="H99" s="34" t="str">
        <f>UPPER("Expedientes, carpetas de sesiones, convocatorias, acuerdos, contratos, bitacoras.")</f>
        <v>EXPEDIENTES, CARPETAS DE SESIONES, CONVOCATORIAS, ACUERDOS, CONTRATOS, BITACORAS.</v>
      </c>
      <c r="I99" s="32" t="s">
        <v>47</v>
      </c>
      <c r="J99" s="32" t="s">
        <v>142</v>
      </c>
      <c r="K99" s="34" t="str">
        <f>UPPER("Siempre y cuando se cuenten con solicitudes y se autoricen programas de capacitación.")</f>
        <v>SIEMPRE Y CUANDO SE CUENTEN CON SOLICITUDES Y SE AUTORICEN PROGRAMAS DE CAPACITACIÓN.</v>
      </c>
      <c r="L99" s="34" t="s">
        <v>29</v>
      </c>
      <c r="M99" s="35"/>
      <c r="N99" s="36"/>
      <c r="O99" s="36"/>
      <c r="P99" s="37"/>
    </row>
    <row r="100" spans="1:381" ht="63.75" customHeight="1">
      <c r="A100" s="38"/>
      <c r="B100" s="47" t="s">
        <v>9</v>
      </c>
      <c r="C100" s="63"/>
      <c r="D100" s="41" t="str">
        <f>UPPER("Auxiliar en la elaboración de documentos y consultas legales que realicen las áreas del Instituto.")</f>
        <v>AUXILIAR EN LA ELABORACIÓN DE DOCUMENTOS Y CONSULTAS LEGALES QUE REALICEN LAS ÁREAS DEL INSTITUTO.</v>
      </c>
      <c r="E100" s="131"/>
      <c r="F100" s="132"/>
      <c r="G100" s="133"/>
      <c r="H100" s="134"/>
      <c r="I100" s="133"/>
      <c r="J100" s="135"/>
      <c r="K100" s="44" t="s">
        <v>158</v>
      </c>
      <c r="L100" s="45" t="s">
        <v>34</v>
      </c>
      <c r="M100" s="45">
        <v>1</v>
      </c>
      <c r="N100" s="45">
        <v>1</v>
      </c>
      <c r="O100" s="45">
        <v>1</v>
      </c>
      <c r="P100" s="46">
        <v>1</v>
      </c>
    </row>
    <row r="101" spans="1:381" ht="87.6" customHeight="1">
      <c r="A101" s="38"/>
      <c r="B101" s="47" t="s">
        <v>9</v>
      </c>
      <c r="C101" s="63"/>
      <c r="D101" s="41" t="str">
        <f>UPPER("Coordinar la asesoría técnica y legal para la celebración de las sesiones del Consejo General y sus Comisiones.")</f>
        <v>COORDINAR LA ASESORÍA TÉCNICA Y LEGAL PARA LA CELEBRACIÓN DE LAS SESIONES DEL CONSEJO GENERAL Y SUS COMISIONES.</v>
      </c>
      <c r="E101" s="136"/>
      <c r="F101" s="137"/>
      <c r="G101" s="28"/>
      <c r="H101" s="138"/>
      <c r="I101" s="28"/>
      <c r="J101" s="84"/>
      <c r="K101" s="45" t="s">
        <v>159</v>
      </c>
      <c r="L101" s="45" t="s">
        <v>34</v>
      </c>
      <c r="M101" s="45">
        <v>1</v>
      </c>
      <c r="N101" s="45">
        <v>1</v>
      </c>
      <c r="O101" s="45">
        <v>1</v>
      </c>
      <c r="P101" s="46">
        <v>1</v>
      </c>
    </row>
    <row r="102" spans="1:381" ht="102" customHeight="1">
      <c r="A102" s="38"/>
      <c r="B102" s="47" t="s">
        <v>9</v>
      </c>
      <c r="C102" s="45"/>
      <c r="D102" s="41" t="str">
        <f>UPPER("Capacitar a los funcionarios electorales respecto de la implementación de instrumentos jurídicos en el proceso electoral local.")</f>
        <v>CAPACITAR A LOS FUNCIONARIOS ELECTORALES RESPECTO DE LA IMPLEMENTACIÓN DE INSTRUMENTOS JURÍDICOS EN EL PROCESO ELECTORAL LOCAL.</v>
      </c>
      <c r="E102" s="64"/>
      <c r="F102" s="137"/>
      <c r="G102" s="28"/>
      <c r="H102" s="139"/>
      <c r="I102" s="28"/>
      <c r="J102" s="84"/>
      <c r="K102" s="45" t="s">
        <v>160</v>
      </c>
      <c r="L102" s="45" t="s">
        <v>34</v>
      </c>
      <c r="M102" s="45"/>
      <c r="N102" s="45"/>
      <c r="O102" s="45"/>
      <c r="P102" s="46">
        <v>1</v>
      </c>
    </row>
    <row r="103" spans="1:381" ht="87.6" customHeight="1">
      <c r="A103" s="38"/>
      <c r="B103" s="47" t="s">
        <v>9</v>
      </c>
      <c r="C103" s="45"/>
      <c r="D103" s="41" t="str">
        <f>UPPER("Sistematizar los criterios judiciales y administrativos en materia electoral.")</f>
        <v>SISTEMATIZAR LOS CRITERIOS JUDICIALES Y ADMINISTRATIVOS EN MATERIA ELECTORAL.</v>
      </c>
      <c r="E103" s="69"/>
      <c r="F103" s="140"/>
      <c r="G103" s="70"/>
      <c r="H103" s="141"/>
      <c r="I103" s="70"/>
      <c r="J103" s="88"/>
      <c r="K103" s="45" t="s">
        <v>161</v>
      </c>
      <c r="L103" s="45" t="s">
        <v>34</v>
      </c>
      <c r="M103" s="45"/>
      <c r="N103" s="45">
        <v>1</v>
      </c>
      <c r="O103" s="45"/>
      <c r="P103" s="46">
        <v>1</v>
      </c>
    </row>
    <row r="104" spans="1:381" ht="153.75" customHeight="1">
      <c r="A104" s="30"/>
      <c r="B104" s="31" t="s">
        <v>11</v>
      </c>
      <c r="C104" s="130"/>
      <c r="D104" s="33" t="s">
        <v>392</v>
      </c>
      <c r="E104" s="34" t="s">
        <v>248</v>
      </c>
      <c r="F104" s="34" t="s">
        <v>249</v>
      </c>
      <c r="G104" s="32" t="s">
        <v>26</v>
      </c>
      <c r="H104" s="34" t="s">
        <v>393</v>
      </c>
      <c r="I104" s="32" t="s">
        <v>47</v>
      </c>
      <c r="J104" s="32" t="s">
        <v>142</v>
      </c>
      <c r="K104" s="34" t="s">
        <v>275</v>
      </c>
      <c r="L104" s="34" t="s">
        <v>29</v>
      </c>
      <c r="M104" s="35"/>
      <c r="N104" s="36"/>
      <c r="O104" s="36"/>
      <c r="P104" s="37"/>
      <c r="LQ104" s="5"/>
      <c r="LR104" s="5"/>
      <c r="LS104" s="5"/>
      <c r="LT104" s="5"/>
      <c r="LU104" s="5"/>
      <c r="LV104" s="5"/>
      <c r="LW104" s="5"/>
      <c r="LX104" s="5"/>
      <c r="LY104" s="5"/>
    </row>
    <row r="105" spans="1:381" ht="216" customHeight="1">
      <c r="A105" s="38"/>
      <c r="B105" s="47" t="s">
        <v>9</v>
      </c>
      <c r="C105" s="45"/>
      <c r="D105" s="41" t="s">
        <v>250</v>
      </c>
      <c r="E105" s="142"/>
      <c r="F105" s="132"/>
      <c r="G105" s="133"/>
      <c r="H105" s="143"/>
      <c r="I105" s="133"/>
      <c r="J105" s="78"/>
      <c r="K105" s="45" t="s">
        <v>251</v>
      </c>
      <c r="L105" s="45" t="s">
        <v>252</v>
      </c>
      <c r="M105" s="45">
        <v>1</v>
      </c>
      <c r="N105" s="45">
        <v>1</v>
      </c>
      <c r="O105" s="45">
        <v>1</v>
      </c>
      <c r="P105" s="46">
        <v>1</v>
      </c>
      <c r="LQ105" s="5"/>
      <c r="LR105" s="5"/>
      <c r="LS105" s="5"/>
      <c r="LT105" s="5"/>
      <c r="LU105" s="5"/>
      <c r="LV105" s="5"/>
      <c r="LW105" s="5"/>
      <c r="LX105" s="5"/>
      <c r="LY105" s="5"/>
    </row>
    <row r="106" spans="1:381" ht="131.25">
      <c r="A106" s="38"/>
      <c r="B106" s="47" t="s">
        <v>9</v>
      </c>
      <c r="C106" s="45"/>
      <c r="D106" s="41" t="s">
        <v>253</v>
      </c>
      <c r="E106" s="64"/>
      <c r="F106" s="137"/>
      <c r="G106" s="28"/>
      <c r="H106" s="139"/>
      <c r="I106" s="28"/>
      <c r="J106" s="84"/>
      <c r="K106" s="45" t="s">
        <v>254</v>
      </c>
      <c r="L106" s="45" t="s">
        <v>255</v>
      </c>
      <c r="M106" s="45">
        <v>1</v>
      </c>
      <c r="N106" s="45">
        <v>1</v>
      </c>
      <c r="O106" s="45">
        <v>1</v>
      </c>
      <c r="P106" s="46">
        <v>1</v>
      </c>
      <c r="LQ106" s="5"/>
      <c r="LR106" s="5"/>
      <c r="LS106" s="5"/>
      <c r="LT106" s="5"/>
      <c r="LU106" s="5"/>
      <c r="LV106" s="5"/>
      <c r="LW106" s="5"/>
      <c r="LX106" s="5"/>
      <c r="LY106" s="5"/>
    </row>
    <row r="107" spans="1:381" ht="349.5" customHeight="1">
      <c r="A107" s="38"/>
      <c r="B107" s="47" t="s">
        <v>9</v>
      </c>
      <c r="C107" s="45"/>
      <c r="D107" s="41" t="s">
        <v>256</v>
      </c>
      <c r="E107" s="64"/>
      <c r="F107" s="137"/>
      <c r="G107" s="28"/>
      <c r="H107" s="139"/>
      <c r="I107" s="28"/>
      <c r="J107" s="84"/>
      <c r="K107" s="45" t="s">
        <v>257</v>
      </c>
      <c r="L107" s="45" t="s">
        <v>258</v>
      </c>
      <c r="M107" s="45">
        <v>1</v>
      </c>
      <c r="N107" s="45">
        <v>1</v>
      </c>
      <c r="O107" s="45">
        <v>1</v>
      </c>
      <c r="P107" s="46">
        <v>1</v>
      </c>
      <c r="LQ107" s="5"/>
      <c r="LR107" s="5"/>
      <c r="LS107" s="5"/>
      <c r="LT107" s="5"/>
      <c r="LU107" s="5"/>
      <c r="LV107" s="5"/>
      <c r="LW107" s="5"/>
      <c r="LX107" s="5"/>
      <c r="LY107" s="5"/>
    </row>
    <row r="108" spans="1:381" ht="168.75">
      <c r="A108" s="38"/>
      <c r="B108" s="47" t="s">
        <v>9</v>
      </c>
      <c r="C108" s="45"/>
      <c r="D108" s="41" t="s">
        <v>259</v>
      </c>
      <c r="E108" s="64"/>
      <c r="F108" s="137"/>
      <c r="G108" s="28"/>
      <c r="H108" s="139"/>
      <c r="I108" s="28"/>
      <c r="J108" s="84"/>
      <c r="K108" s="45" t="s">
        <v>260</v>
      </c>
      <c r="L108" s="45" t="s">
        <v>34</v>
      </c>
      <c r="M108" s="45">
        <v>1</v>
      </c>
      <c r="N108" s="45">
        <v>1</v>
      </c>
      <c r="O108" s="45">
        <v>1</v>
      </c>
      <c r="P108" s="46">
        <v>1</v>
      </c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</row>
    <row r="109" spans="1:381" ht="126" customHeight="1">
      <c r="A109" s="38"/>
      <c r="B109" s="47" t="s">
        <v>9</v>
      </c>
      <c r="C109" s="45"/>
      <c r="D109" s="41" t="s">
        <v>394</v>
      </c>
      <c r="E109" s="64"/>
      <c r="F109" s="137"/>
      <c r="G109" s="28"/>
      <c r="H109" s="139"/>
      <c r="I109" s="28"/>
      <c r="J109" s="84"/>
      <c r="K109" s="45" t="s">
        <v>395</v>
      </c>
      <c r="L109" s="45" t="s">
        <v>396</v>
      </c>
      <c r="M109" s="45"/>
      <c r="N109" s="45">
        <v>1</v>
      </c>
      <c r="O109" s="45"/>
      <c r="P109" s="46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</row>
    <row r="110" spans="1:381" ht="126" customHeight="1">
      <c r="A110" s="38"/>
      <c r="B110" s="47" t="s">
        <v>9</v>
      </c>
      <c r="C110" s="45"/>
      <c r="D110" s="41" t="s">
        <v>397</v>
      </c>
      <c r="E110" s="69"/>
      <c r="F110" s="140"/>
      <c r="G110" s="70"/>
      <c r="H110" s="141"/>
      <c r="I110" s="70"/>
      <c r="J110" s="88"/>
      <c r="K110" s="45" t="s">
        <v>398</v>
      </c>
      <c r="L110" s="45" t="s">
        <v>34</v>
      </c>
      <c r="M110" s="45">
        <v>3</v>
      </c>
      <c r="N110" s="45">
        <v>3</v>
      </c>
      <c r="O110" s="45">
        <v>3</v>
      </c>
      <c r="P110" s="46">
        <v>3</v>
      </c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</row>
    <row r="111" spans="1:381" s="5" customFormat="1" ht="109.5" customHeight="1">
      <c r="A111" s="30" t="s">
        <v>43</v>
      </c>
      <c r="B111" s="73" t="s">
        <v>11</v>
      </c>
      <c r="C111" s="74"/>
      <c r="D111" s="75" t="s">
        <v>359</v>
      </c>
      <c r="E111" s="34" t="s">
        <v>360</v>
      </c>
      <c r="F111" s="34" t="s">
        <v>361</v>
      </c>
      <c r="G111" s="34" t="s">
        <v>47</v>
      </c>
      <c r="H111" s="34" t="s">
        <v>171</v>
      </c>
      <c r="I111" s="34" t="s">
        <v>362</v>
      </c>
      <c r="J111" s="34" t="s">
        <v>49</v>
      </c>
      <c r="K111" s="34" t="s">
        <v>363</v>
      </c>
      <c r="L111" s="32" t="s">
        <v>29</v>
      </c>
      <c r="M111" s="35"/>
      <c r="N111" s="36"/>
      <c r="O111" s="36"/>
      <c r="P111" s="37"/>
    </row>
    <row r="112" spans="1:381" s="5" customFormat="1" ht="90" customHeight="1">
      <c r="A112" s="38" t="s">
        <v>51</v>
      </c>
      <c r="B112" s="47" t="s">
        <v>9</v>
      </c>
      <c r="C112" s="40"/>
      <c r="D112" s="41" t="s">
        <v>375</v>
      </c>
      <c r="E112" s="76"/>
      <c r="F112" s="77"/>
      <c r="G112" s="77"/>
      <c r="H112" s="77"/>
      <c r="I112" s="77"/>
      <c r="J112" s="78"/>
      <c r="K112" s="45" t="s">
        <v>365</v>
      </c>
      <c r="L112" s="45" t="s">
        <v>171</v>
      </c>
      <c r="M112" s="45">
        <v>7</v>
      </c>
      <c r="N112" s="45">
        <v>6</v>
      </c>
      <c r="O112" s="45">
        <v>7</v>
      </c>
      <c r="P112" s="46">
        <v>6</v>
      </c>
    </row>
    <row r="113" spans="1:328" s="5" customFormat="1" ht="103.5" customHeight="1">
      <c r="A113" s="89"/>
      <c r="B113" s="47" t="s">
        <v>9</v>
      </c>
      <c r="C113" s="40"/>
      <c r="D113" s="41" t="s">
        <v>376</v>
      </c>
      <c r="E113" s="79"/>
      <c r="F113" s="7"/>
      <c r="G113" s="7"/>
      <c r="H113" s="7"/>
      <c r="I113" s="7"/>
      <c r="J113" s="84"/>
      <c r="K113" s="45" t="s">
        <v>365</v>
      </c>
      <c r="L113" s="45" t="s">
        <v>171</v>
      </c>
      <c r="M113" s="45">
        <v>7</v>
      </c>
      <c r="N113" s="45">
        <v>6</v>
      </c>
      <c r="O113" s="45">
        <v>7</v>
      </c>
      <c r="P113" s="46">
        <v>6</v>
      </c>
    </row>
    <row r="114" spans="1:328" s="5" customFormat="1" ht="90" customHeight="1">
      <c r="A114" s="89"/>
      <c r="B114" s="47" t="s">
        <v>9</v>
      </c>
      <c r="C114" s="40"/>
      <c r="D114" s="41" t="s">
        <v>377</v>
      </c>
      <c r="E114" s="79"/>
      <c r="F114" s="7"/>
      <c r="G114" s="7"/>
      <c r="H114" s="7"/>
      <c r="I114" s="7"/>
      <c r="J114" s="84"/>
      <c r="K114" s="45" t="s">
        <v>365</v>
      </c>
      <c r="L114" s="45" t="s">
        <v>171</v>
      </c>
      <c r="M114" s="45">
        <v>7</v>
      </c>
      <c r="N114" s="45">
        <v>6</v>
      </c>
      <c r="O114" s="45">
        <v>7</v>
      </c>
      <c r="P114" s="46">
        <v>6</v>
      </c>
    </row>
    <row r="115" spans="1:328" s="5" customFormat="1" ht="90" customHeight="1">
      <c r="A115" s="89"/>
      <c r="B115" s="47" t="s">
        <v>9</v>
      </c>
      <c r="C115" s="40"/>
      <c r="D115" s="41" t="s">
        <v>378</v>
      </c>
      <c r="E115" s="79"/>
      <c r="F115" s="7"/>
      <c r="G115" s="7"/>
      <c r="H115" s="7"/>
      <c r="I115" s="7"/>
      <c r="J115" s="84"/>
      <c r="K115" s="45" t="s">
        <v>365</v>
      </c>
      <c r="L115" s="45" t="s">
        <v>171</v>
      </c>
      <c r="M115" s="45">
        <v>7</v>
      </c>
      <c r="N115" s="45">
        <v>6</v>
      </c>
      <c r="O115" s="45">
        <v>7</v>
      </c>
      <c r="P115" s="46">
        <v>6</v>
      </c>
    </row>
    <row r="116" spans="1:328" s="5" customFormat="1" ht="90" customHeight="1">
      <c r="A116" s="89"/>
      <c r="B116" s="47" t="s">
        <v>9</v>
      </c>
      <c r="C116" s="40"/>
      <c r="D116" s="41" t="s">
        <v>379</v>
      </c>
      <c r="E116" s="79"/>
      <c r="F116" s="7"/>
      <c r="G116" s="7"/>
      <c r="H116" s="7"/>
      <c r="I116" s="7"/>
      <c r="J116" s="84"/>
      <c r="K116" s="45" t="s">
        <v>365</v>
      </c>
      <c r="L116" s="45" t="s">
        <v>171</v>
      </c>
      <c r="M116" s="45">
        <v>6</v>
      </c>
      <c r="N116" s="45">
        <v>6</v>
      </c>
      <c r="O116" s="45">
        <v>7</v>
      </c>
      <c r="P116" s="46">
        <v>7</v>
      </c>
    </row>
    <row r="117" spans="1:328" s="5" customFormat="1" ht="109.5" customHeight="1">
      <c r="A117" s="89"/>
      <c r="B117" s="47" t="s">
        <v>9</v>
      </c>
      <c r="C117" s="40"/>
      <c r="D117" s="41" t="s">
        <v>411</v>
      </c>
      <c r="E117" s="79"/>
      <c r="F117" s="7"/>
      <c r="G117" s="7"/>
      <c r="H117" s="7"/>
      <c r="I117" s="7"/>
      <c r="J117" s="84"/>
      <c r="K117" s="45" t="s">
        <v>365</v>
      </c>
      <c r="L117" s="45" t="s">
        <v>171</v>
      </c>
      <c r="M117" s="45">
        <v>6</v>
      </c>
      <c r="N117" s="45">
        <v>6</v>
      </c>
      <c r="O117" s="45">
        <v>7</v>
      </c>
      <c r="P117" s="46">
        <v>7</v>
      </c>
    </row>
    <row r="118" spans="1:328" s="5" customFormat="1" ht="87.6" customHeight="1">
      <c r="A118" s="23"/>
      <c r="B118" s="24" t="s">
        <v>12</v>
      </c>
      <c r="C118" s="27" t="s">
        <v>320</v>
      </c>
      <c r="D118" s="144" t="s">
        <v>303</v>
      </c>
      <c r="E118" s="27" t="s">
        <v>304</v>
      </c>
      <c r="F118" s="27" t="s">
        <v>321</v>
      </c>
      <c r="G118" s="27" t="s">
        <v>37</v>
      </c>
      <c r="H118" s="27" t="s">
        <v>322</v>
      </c>
      <c r="I118" s="27" t="s">
        <v>47</v>
      </c>
      <c r="J118" s="27" t="s">
        <v>82</v>
      </c>
      <c r="K118" s="127" t="s">
        <v>323</v>
      </c>
      <c r="L118" s="128" t="s">
        <v>29</v>
      </c>
      <c r="M118" s="28"/>
      <c r="N118" s="28"/>
      <c r="O118" s="28"/>
      <c r="P118" s="29"/>
    </row>
    <row r="119" spans="1:328" ht="117" customHeight="1">
      <c r="A119" s="30"/>
      <c r="B119" s="145" t="s">
        <v>11</v>
      </c>
      <c r="C119" s="117"/>
      <c r="D119" s="146" t="s">
        <v>277</v>
      </c>
      <c r="E119" s="147" t="s">
        <v>276</v>
      </c>
      <c r="F119" s="147" t="s">
        <v>215</v>
      </c>
      <c r="G119" s="147" t="s">
        <v>47</v>
      </c>
      <c r="H119" s="147" t="s">
        <v>216</v>
      </c>
      <c r="I119" s="147" t="s">
        <v>217</v>
      </c>
      <c r="J119" s="147" t="s">
        <v>49</v>
      </c>
      <c r="K119" s="147" t="s">
        <v>31</v>
      </c>
      <c r="L119" s="147" t="s">
        <v>29</v>
      </c>
      <c r="M119" s="30"/>
      <c r="N119" s="148"/>
      <c r="O119" s="148"/>
      <c r="P119" s="149"/>
    </row>
    <row r="120" spans="1:328" ht="93.75">
      <c r="A120" s="38"/>
      <c r="B120" s="47" t="s">
        <v>9</v>
      </c>
      <c r="C120" s="40"/>
      <c r="D120" s="102" t="s">
        <v>278</v>
      </c>
      <c r="E120" s="42"/>
      <c r="F120" s="42"/>
      <c r="G120" s="42"/>
      <c r="H120" s="43"/>
      <c r="I120" s="42"/>
      <c r="J120" s="42"/>
      <c r="K120" s="44" t="s">
        <v>218</v>
      </c>
      <c r="L120" s="44" t="s">
        <v>34</v>
      </c>
      <c r="M120" s="45">
        <v>3</v>
      </c>
      <c r="N120" s="45">
        <v>3</v>
      </c>
      <c r="O120" s="45">
        <v>3</v>
      </c>
      <c r="P120" s="46">
        <v>3</v>
      </c>
    </row>
    <row r="121" spans="1:328" ht="112.5">
      <c r="A121" s="38"/>
      <c r="B121" s="47" t="s">
        <v>9</v>
      </c>
      <c r="C121" s="40"/>
      <c r="D121" s="41" t="str">
        <f>UPPER("Coordinar la logística de las reuniones de trabajo llevadas a cabo entre el OPLE y INE.")</f>
        <v>COORDINAR LA LOGÍSTICA DE LAS REUNIONES DE TRABAJO LLEVADAS A CABO ENTRE EL OPLE Y INE.</v>
      </c>
      <c r="E121" s="42"/>
      <c r="F121" s="42"/>
      <c r="G121" s="42"/>
      <c r="H121" s="43"/>
      <c r="I121" s="42"/>
      <c r="J121" s="42"/>
      <c r="K121" s="45" t="s">
        <v>219</v>
      </c>
      <c r="L121" s="45" t="s">
        <v>279</v>
      </c>
      <c r="M121" s="45">
        <v>1</v>
      </c>
      <c r="N121" s="45">
        <v>1</v>
      </c>
      <c r="O121" s="45">
        <v>1</v>
      </c>
      <c r="P121" s="46">
        <v>1</v>
      </c>
    </row>
    <row r="122" spans="1:328" ht="189.75" customHeight="1">
      <c r="A122" s="38"/>
      <c r="B122" s="47" t="s">
        <v>9</v>
      </c>
      <c r="C122" s="40"/>
      <c r="D122" s="41" t="s">
        <v>399</v>
      </c>
      <c r="E122" s="42"/>
      <c r="F122" s="42"/>
      <c r="G122" s="42"/>
      <c r="H122" s="43"/>
      <c r="I122" s="42"/>
      <c r="J122" s="42"/>
      <c r="K122" s="45" t="s">
        <v>220</v>
      </c>
      <c r="L122" s="45" t="s">
        <v>34</v>
      </c>
      <c r="M122" s="45">
        <v>1</v>
      </c>
      <c r="N122" s="45">
        <v>1</v>
      </c>
      <c r="O122" s="45">
        <v>1</v>
      </c>
      <c r="P122" s="46">
        <v>1</v>
      </c>
    </row>
    <row r="123" spans="1:328" ht="212.25" customHeight="1">
      <c r="A123" s="38"/>
      <c r="B123" s="47" t="s">
        <v>9</v>
      </c>
      <c r="C123" s="40"/>
      <c r="D123" s="41" t="s">
        <v>280</v>
      </c>
      <c r="E123" s="42"/>
      <c r="F123" s="42"/>
      <c r="G123" s="42"/>
      <c r="H123" s="43"/>
      <c r="I123" s="42"/>
      <c r="J123" s="42"/>
      <c r="K123" s="45" t="s">
        <v>221</v>
      </c>
      <c r="L123" s="45" t="s">
        <v>222</v>
      </c>
      <c r="M123" s="45">
        <v>1</v>
      </c>
      <c r="N123" s="45">
        <v>1</v>
      </c>
      <c r="O123" s="45">
        <v>1</v>
      </c>
      <c r="P123" s="46">
        <v>1</v>
      </c>
    </row>
    <row r="124" spans="1:328" ht="116.25" customHeight="1">
      <c r="A124" s="30" t="s">
        <v>162</v>
      </c>
      <c r="B124" s="145" t="s">
        <v>11</v>
      </c>
      <c r="C124" s="147"/>
      <c r="D124" s="146" t="s">
        <v>163</v>
      </c>
      <c r="E124" s="147" t="s">
        <v>281</v>
      </c>
      <c r="F124" s="147" t="s">
        <v>282</v>
      </c>
      <c r="G124" s="147" t="s">
        <v>47</v>
      </c>
      <c r="H124" s="147" t="s">
        <v>283</v>
      </c>
      <c r="I124" s="147" t="s">
        <v>141</v>
      </c>
      <c r="J124" s="147" t="s">
        <v>49</v>
      </c>
      <c r="K124" s="147" t="s">
        <v>164</v>
      </c>
      <c r="L124" s="147" t="s">
        <v>29</v>
      </c>
      <c r="M124" s="30"/>
      <c r="N124" s="148"/>
      <c r="O124" s="148"/>
      <c r="P124" s="149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</row>
    <row r="125" spans="1:328" ht="87.6" customHeight="1">
      <c r="A125" s="38"/>
      <c r="B125" s="47" t="s">
        <v>9</v>
      </c>
      <c r="C125" s="150"/>
      <c r="D125" s="41" t="s">
        <v>391</v>
      </c>
      <c r="E125" s="42"/>
      <c r="F125" s="42"/>
      <c r="G125" s="42"/>
      <c r="H125" s="43"/>
      <c r="I125" s="42"/>
      <c r="J125" s="42"/>
      <c r="K125" s="45" t="s">
        <v>165</v>
      </c>
      <c r="L125" s="45" t="s">
        <v>166</v>
      </c>
      <c r="M125" s="45">
        <v>21</v>
      </c>
      <c r="N125" s="45">
        <v>6</v>
      </c>
      <c r="O125" s="45">
        <v>3</v>
      </c>
      <c r="P125" s="46">
        <v>2</v>
      </c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</row>
    <row r="126" spans="1:328" ht="87.6" customHeight="1">
      <c r="A126" s="38"/>
      <c r="B126" s="47" t="s">
        <v>9</v>
      </c>
      <c r="C126" s="40"/>
      <c r="D126" s="41" t="s">
        <v>167</v>
      </c>
      <c r="E126" s="7"/>
      <c r="F126" s="7"/>
      <c r="G126" s="7"/>
      <c r="H126" s="7"/>
      <c r="I126" s="7"/>
      <c r="J126" s="7"/>
      <c r="K126" s="45" t="s">
        <v>168</v>
      </c>
      <c r="L126" s="45" t="s">
        <v>166</v>
      </c>
      <c r="M126" s="45">
        <v>2</v>
      </c>
      <c r="N126" s="45">
        <v>1</v>
      </c>
      <c r="O126" s="45">
        <v>2</v>
      </c>
      <c r="P126" s="46">
        <v>2</v>
      </c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</row>
    <row r="127" spans="1:328" ht="141" customHeight="1">
      <c r="A127" s="38"/>
      <c r="B127" s="47" t="s">
        <v>9</v>
      </c>
      <c r="C127" s="40"/>
      <c r="D127" s="41" t="s">
        <v>169</v>
      </c>
      <c r="E127" s="7"/>
      <c r="F127" s="7"/>
      <c r="G127" s="7"/>
      <c r="H127" s="7"/>
      <c r="I127" s="7"/>
      <c r="J127" s="7"/>
      <c r="K127" s="45" t="s">
        <v>170</v>
      </c>
      <c r="L127" s="45" t="s">
        <v>171</v>
      </c>
      <c r="M127" s="45">
        <f>2+2+3</f>
        <v>7</v>
      </c>
      <c r="N127" s="45">
        <v>6</v>
      </c>
      <c r="O127" s="45">
        <f>2+2+3</f>
        <v>7</v>
      </c>
      <c r="P127" s="46">
        <f>2+2+3</f>
        <v>7</v>
      </c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</row>
    <row r="128" spans="1:328" ht="87.6" customHeight="1">
      <c r="A128" s="38"/>
      <c r="B128" s="47" t="s">
        <v>9</v>
      </c>
      <c r="C128" s="40"/>
      <c r="D128" s="41" t="s">
        <v>172</v>
      </c>
      <c r="E128" s="7"/>
      <c r="F128" s="7"/>
      <c r="G128" s="7"/>
      <c r="H128" s="7"/>
      <c r="I128" s="7"/>
      <c r="J128" s="7"/>
      <c r="K128" s="45" t="s">
        <v>173</v>
      </c>
      <c r="L128" s="45" t="s">
        <v>174</v>
      </c>
      <c r="M128" s="45"/>
      <c r="N128" s="45">
        <v>1</v>
      </c>
      <c r="O128" s="45">
        <v>1</v>
      </c>
      <c r="P128" s="46">
        <v>2</v>
      </c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</row>
    <row r="129" spans="1:328" ht="164.25" customHeight="1">
      <c r="A129" s="151"/>
      <c r="B129" s="47" t="s">
        <v>9</v>
      </c>
      <c r="C129" s="40"/>
      <c r="D129" s="41" t="s">
        <v>175</v>
      </c>
      <c r="E129" s="7"/>
      <c r="F129" s="7"/>
      <c r="G129" s="7"/>
      <c r="H129" s="7"/>
      <c r="I129" s="7"/>
      <c r="J129" s="7"/>
      <c r="K129" s="45" t="s">
        <v>176</v>
      </c>
      <c r="L129" s="45" t="s">
        <v>177</v>
      </c>
      <c r="M129" s="45"/>
      <c r="N129" s="45"/>
      <c r="O129" s="45"/>
      <c r="P129" s="46">
        <v>1</v>
      </c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</row>
    <row r="130" spans="1:328" ht="161.25" customHeight="1">
      <c r="A130" s="151"/>
      <c r="B130" s="47" t="s">
        <v>9</v>
      </c>
      <c r="C130" s="40"/>
      <c r="D130" s="41" t="s">
        <v>178</v>
      </c>
      <c r="E130" s="79"/>
      <c r="F130" s="7"/>
      <c r="G130" s="7"/>
      <c r="H130" s="7"/>
      <c r="I130" s="7"/>
      <c r="J130" s="84"/>
      <c r="K130" s="45" t="s">
        <v>179</v>
      </c>
      <c r="L130" s="45" t="s">
        <v>180</v>
      </c>
      <c r="M130" s="45">
        <v>3</v>
      </c>
      <c r="N130" s="45">
        <v>3</v>
      </c>
      <c r="O130" s="45">
        <v>3</v>
      </c>
      <c r="P130" s="46">
        <v>3</v>
      </c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</row>
    <row r="131" spans="1:328" ht="168.75" customHeight="1">
      <c r="A131" s="151"/>
      <c r="B131" s="47" t="s">
        <v>9</v>
      </c>
      <c r="C131" s="40"/>
      <c r="D131" s="41" t="s">
        <v>181</v>
      </c>
      <c r="E131" s="79"/>
      <c r="F131" s="7"/>
      <c r="G131" s="7"/>
      <c r="H131" s="7"/>
      <c r="I131" s="7"/>
      <c r="J131" s="84"/>
      <c r="K131" s="45" t="s">
        <v>182</v>
      </c>
      <c r="L131" s="45" t="s">
        <v>38</v>
      </c>
      <c r="M131" s="45">
        <v>3</v>
      </c>
      <c r="N131" s="45">
        <v>3</v>
      </c>
      <c r="O131" s="45">
        <v>3</v>
      </c>
      <c r="P131" s="46">
        <v>3</v>
      </c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</row>
    <row r="132" spans="1:328" ht="101.25" customHeight="1">
      <c r="A132" s="151">
        <v>1020310</v>
      </c>
      <c r="B132" s="47" t="s">
        <v>9</v>
      </c>
      <c r="C132" s="40"/>
      <c r="D132" s="41" t="s">
        <v>183</v>
      </c>
      <c r="E132" s="79"/>
      <c r="F132" s="7"/>
      <c r="G132" s="7"/>
      <c r="H132" s="7"/>
      <c r="I132" s="7"/>
      <c r="J132" s="84"/>
      <c r="K132" s="45" t="s">
        <v>184</v>
      </c>
      <c r="L132" s="45" t="s">
        <v>38</v>
      </c>
      <c r="M132" s="45">
        <v>1</v>
      </c>
      <c r="N132" s="45">
        <v>1</v>
      </c>
      <c r="O132" s="45">
        <v>1</v>
      </c>
      <c r="P132" s="46">
        <v>1</v>
      </c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</row>
    <row r="133" spans="1:328" ht="136.5" customHeight="1">
      <c r="A133" s="151">
        <v>1020311</v>
      </c>
      <c r="B133" s="47" t="s">
        <v>9</v>
      </c>
      <c r="C133" s="40"/>
      <c r="D133" s="41" t="s">
        <v>185</v>
      </c>
      <c r="E133" s="79"/>
      <c r="F133" s="7"/>
      <c r="G133" s="7"/>
      <c r="H133" s="7"/>
      <c r="I133" s="7"/>
      <c r="J133" s="84"/>
      <c r="K133" s="45" t="s">
        <v>186</v>
      </c>
      <c r="L133" s="45" t="s">
        <v>38</v>
      </c>
      <c r="M133" s="45"/>
      <c r="N133" s="45">
        <v>1</v>
      </c>
      <c r="O133" s="45"/>
      <c r="P133" s="46">
        <v>1</v>
      </c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</row>
    <row r="134" spans="1:328" ht="101.25" customHeight="1">
      <c r="A134" s="151">
        <v>1020312</v>
      </c>
      <c r="B134" s="47" t="s">
        <v>9</v>
      </c>
      <c r="C134" s="40"/>
      <c r="D134" s="41" t="s">
        <v>187</v>
      </c>
      <c r="E134" s="7"/>
      <c r="F134" s="7"/>
      <c r="G134" s="7"/>
      <c r="H134" s="7"/>
      <c r="I134" s="7"/>
      <c r="J134" s="7"/>
      <c r="K134" s="45" t="s">
        <v>188</v>
      </c>
      <c r="L134" s="45" t="s">
        <v>38</v>
      </c>
      <c r="M134" s="45">
        <v>1</v>
      </c>
      <c r="N134" s="45">
        <v>1</v>
      </c>
      <c r="O134" s="45">
        <v>1</v>
      </c>
      <c r="P134" s="46">
        <v>1</v>
      </c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</row>
    <row r="135" spans="1:328" ht="99" customHeight="1">
      <c r="A135" s="151"/>
      <c r="B135" s="47" t="s">
        <v>9</v>
      </c>
      <c r="C135" s="40"/>
      <c r="D135" s="41" t="s">
        <v>189</v>
      </c>
      <c r="E135" s="6"/>
      <c r="F135" s="6"/>
      <c r="G135" s="6"/>
      <c r="H135" s="6"/>
      <c r="I135" s="6"/>
      <c r="J135" s="6"/>
      <c r="K135" s="45" t="s">
        <v>190</v>
      </c>
      <c r="L135" s="45" t="s">
        <v>38</v>
      </c>
      <c r="M135" s="45">
        <v>1</v>
      </c>
      <c r="N135" s="45">
        <v>1</v>
      </c>
      <c r="O135" s="45">
        <v>1</v>
      </c>
      <c r="P135" s="46">
        <v>1</v>
      </c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</row>
    <row r="136" spans="1:328" ht="129" customHeight="1">
      <c r="A136" s="151">
        <v>1020303</v>
      </c>
      <c r="B136" s="47" t="s">
        <v>9</v>
      </c>
      <c r="C136" s="40"/>
      <c r="D136" s="41" t="s">
        <v>191</v>
      </c>
      <c r="E136" s="7"/>
      <c r="F136" s="7"/>
      <c r="G136" s="7"/>
      <c r="H136" s="7"/>
      <c r="I136" s="7"/>
      <c r="J136" s="7"/>
      <c r="K136" s="45" t="s">
        <v>192</v>
      </c>
      <c r="L136" s="45" t="s">
        <v>193</v>
      </c>
      <c r="M136" s="45">
        <v>1</v>
      </c>
      <c r="N136" s="45">
        <v>1</v>
      </c>
      <c r="O136" s="45">
        <v>1</v>
      </c>
      <c r="P136" s="46">
        <v>1</v>
      </c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</row>
    <row r="137" spans="1:328" ht="72.75" customHeight="1">
      <c r="A137" s="151">
        <v>1020306</v>
      </c>
      <c r="B137" s="47" t="s">
        <v>9</v>
      </c>
      <c r="C137" s="40"/>
      <c r="D137" s="41" t="s">
        <v>412</v>
      </c>
      <c r="E137" s="7"/>
      <c r="F137" s="7"/>
      <c r="G137" s="7"/>
      <c r="H137" s="7"/>
      <c r="I137" s="7"/>
      <c r="J137" s="7"/>
      <c r="K137" s="45" t="s">
        <v>194</v>
      </c>
      <c r="L137" s="45" t="s">
        <v>195</v>
      </c>
      <c r="M137" s="45">
        <v>1</v>
      </c>
      <c r="N137" s="45"/>
      <c r="O137" s="45"/>
      <c r="P137" s="46">
        <v>2</v>
      </c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</row>
    <row r="138" spans="1:328" ht="111" customHeight="1">
      <c r="A138" s="151">
        <v>1020313</v>
      </c>
      <c r="B138" s="47" t="s">
        <v>9</v>
      </c>
      <c r="C138" s="40"/>
      <c r="D138" s="41" t="s">
        <v>196</v>
      </c>
      <c r="E138" s="7"/>
      <c r="F138" s="7"/>
      <c r="G138" s="7"/>
      <c r="H138" s="7"/>
      <c r="I138" s="7"/>
      <c r="J138" s="7"/>
      <c r="K138" s="45" t="s">
        <v>197</v>
      </c>
      <c r="L138" s="45" t="s">
        <v>30</v>
      </c>
      <c r="M138" s="45">
        <v>3</v>
      </c>
      <c r="N138" s="45">
        <v>3</v>
      </c>
      <c r="O138" s="45">
        <v>3</v>
      </c>
      <c r="P138" s="46">
        <v>3</v>
      </c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</row>
    <row r="139" spans="1:328" ht="92.25" customHeight="1">
      <c r="A139" s="151">
        <v>1020314</v>
      </c>
      <c r="B139" s="47" t="s">
        <v>9</v>
      </c>
      <c r="C139" s="40"/>
      <c r="D139" s="41" t="s">
        <v>198</v>
      </c>
      <c r="E139" s="7"/>
      <c r="F139" s="7"/>
      <c r="G139" s="7"/>
      <c r="H139" s="7"/>
      <c r="I139" s="7"/>
      <c r="J139" s="7"/>
      <c r="K139" s="45" t="s">
        <v>199</v>
      </c>
      <c r="L139" s="45" t="s">
        <v>36</v>
      </c>
      <c r="M139" s="45">
        <v>3</v>
      </c>
      <c r="N139" s="45">
        <v>3</v>
      </c>
      <c r="O139" s="45">
        <v>3</v>
      </c>
      <c r="P139" s="46">
        <v>3</v>
      </c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</row>
    <row r="140" spans="1:328" ht="120.75" customHeight="1">
      <c r="A140" s="30" t="s">
        <v>200</v>
      </c>
      <c r="B140" s="31" t="s">
        <v>11</v>
      </c>
      <c r="C140" s="32"/>
      <c r="D140" s="33" t="s">
        <v>201</v>
      </c>
      <c r="E140" s="32" t="s">
        <v>284</v>
      </c>
      <c r="F140" s="32" t="s">
        <v>285</v>
      </c>
      <c r="G140" s="32" t="s">
        <v>47</v>
      </c>
      <c r="H140" s="34" t="s">
        <v>286</v>
      </c>
      <c r="I140" s="32" t="s">
        <v>47</v>
      </c>
      <c r="J140" s="32" t="s">
        <v>49</v>
      </c>
      <c r="K140" s="34" t="s">
        <v>202</v>
      </c>
      <c r="L140" s="34" t="s">
        <v>29</v>
      </c>
      <c r="M140" s="35"/>
      <c r="N140" s="36"/>
      <c r="O140" s="36"/>
      <c r="P140" s="37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</row>
    <row r="141" spans="1:328" ht="195.75" customHeight="1">
      <c r="A141" s="151">
        <v>1020801</v>
      </c>
      <c r="B141" s="47" t="s">
        <v>9</v>
      </c>
      <c r="C141" s="40"/>
      <c r="D141" s="41" t="s">
        <v>203</v>
      </c>
      <c r="E141" s="152"/>
      <c r="F141" s="42"/>
      <c r="G141" s="42"/>
      <c r="H141" s="43"/>
      <c r="I141" s="42"/>
      <c r="J141" s="42"/>
      <c r="K141" s="45" t="s">
        <v>204</v>
      </c>
      <c r="L141" s="45" t="s">
        <v>205</v>
      </c>
      <c r="M141" s="45"/>
      <c r="N141" s="45"/>
      <c r="O141" s="45"/>
      <c r="P141" s="46">
        <v>1</v>
      </c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</row>
    <row r="142" spans="1:328" ht="177.75" customHeight="1">
      <c r="A142" s="151">
        <v>1020802</v>
      </c>
      <c r="B142" s="47" t="s">
        <v>9</v>
      </c>
      <c r="C142" s="40"/>
      <c r="D142" s="41" t="s">
        <v>206</v>
      </c>
      <c r="E142" s="7"/>
      <c r="F142" s="7"/>
      <c r="G142" s="7"/>
      <c r="H142" s="7"/>
      <c r="I142" s="7"/>
      <c r="J142" s="7"/>
      <c r="K142" s="45" t="s">
        <v>207</v>
      </c>
      <c r="L142" s="45" t="s">
        <v>87</v>
      </c>
      <c r="M142" s="45"/>
      <c r="N142" s="45"/>
      <c r="O142" s="45"/>
      <c r="P142" s="46">
        <v>1</v>
      </c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</row>
    <row r="143" spans="1:328" ht="157.5" customHeight="1">
      <c r="A143" s="151">
        <v>1020807</v>
      </c>
      <c r="B143" s="47" t="s">
        <v>9</v>
      </c>
      <c r="C143" s="40"/>
      <c r="D143" s="41" t="s">
        <v>208</v>
      </c>
      <c r="E143" s="7"/>
      <c r="F143" s="7"/>
      <c r="G143" s="7"/>
      <c r="H143" s="7"/>
      <c r="I143" s="7"/>
      <c r="J143" s="7"/>
      <c r="K143" s="45" t="s">
        <v>209</v>
      </c>
      <c r="L143" s="45" t="s">
        <v>210</v>
      </c>
      <c r="M143" s="45">
        <v>1</v>
      </c>
      <c r="N143" s="45">
        <v>1</v>
      </c>
      <c r="O143" s="45">
        <v>1</v>
      </c>
      <c r="P143" s="46">
        <v>1</v>
      </c>
      <c r="LL143" s="2"/>
      <c r="LM143" s="2"/>
      <c r="LN143" s="2"/>
      <c r="LO143" s="2"/>
      <c r="LP143" s="2"/>
    </row>
    <row r="144" spans="1:328" ht="150">
      <c r="A144" s="151">
        <v>1020812</v>
      </c>
      <c r="B144" s="47" t="s">
        <v>9</v>
      </c>
      <c r="C144" s="40"/>
      <c r="D144" s="41" t="s">
        <v>211</v>
      </c>
      <c r="E144" s="7"/>
      <c r="F144" s="7"/>
      <c r="G144" s="7"/>
      <c r="H144" s="7"/>
      <c r="I144" s="7"/>
      <c r="J144" s="7"/>
      <c r="K144" s="45" t="s">
        <v>212</v>
      </c>
      <c r="L144" s="45" t="s">
        <v>210</v>
      </c>
      <c r="M144" s="45">
        <v>1</v>
      </c>
      <c r="N144" s="45">
        <v>1</v>
      </c>
      <c r="O144" s="45">
        <v>1</v>
      </c>
      <c r="P144" s="46">
        <v>1</v>
      </c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</row>
    <row r="145" spans="1:328" ht="216" customHeight="1">
      <c r="A145" s="151">
        <v>1020816</v>
      </c>
      <c r="B145" s="47" t="s">
        <v>9</v>
      </c>
      <c r="C145" s="40"/>
      <c r="D145" s="41" t="s">
        <v>213</v>
      </c>
      <c r="E145" s="7"/>
      <c r="F145" s="7"/>
      <c r="G145" s="7"/>
      <c r="H145" s="7"/>
      <c r="I145" s="7"/>
      <c r="J145" s="7"/>
      <c r="K145" s="45" t="s">
        <v>202</v>
      </c>
      <c r="L145" s="45" t="s">
        <v>210</v>
      </c>
      <c r="M145" s="45">
        <v>1</v>
      </c>
      <c r="N145" s="45">
        <v>1</v>
      </c>
      <c r="O145" s="45">
        <v>1</v>
      </c>
      <c r="P145" s="46">
        <v>1</v>
      </c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</row>
    <row r="146" spans="1:328" ht="203.25" customHeight="1">
      <c r="A146" s="151">
        <v>1020817</v>
      </c>
      <c r="B146" s="47" t="s">
        <v>9</v>
      </c>
      <c r="C146" s="122"/>
      <c r="D146" s="41" t="s">
        <v>214</v>
      </c>
      <c r="E146" s="87"/>
      <c r="F146" s="87"/>
      <c r="G146" s="87"/>
      <c r="H146" s="87"/>
      <c r="I146" s="87"/>
      <c r="J146" s="87"/>
      <c r="K146" s="45" t="s">
        <v>202</v>
      </c>
      <c r="L146" s="45" t="s">
        <v>210</v>
      </c>
      <c r="M146" s="45">
        <v>1</v>
      </c>
      <c r="N146" s="45">
        <v>1</v>
      </c>
      <c r="O146" s="45">
        <v>1</v>
      </c>
      <c r="P146" s="46">
        <v>1</v>
      </c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</row>
    <row r="147" spans="1:328" s="5" customFormat="1" ht="109.5" customHeight="1">
      <c r="A147" s="30" t="s">
        <v>43</v>
      </c>
      <c r="B147" s="73" t="s">
        <v>11</v>
      </c>
      <c r="C147" s="74"/>
      <c r="D147" s="75" t="s">
        <v>359</v>
      </c>
      <c r="E147" s="34" t="s">
        <v>360</v>
      </c>
      <c r="F147" s="34" t="s">
        <v>361</v>
      </c>
      <c r="G147" s="34" t="s">
        <v>47</v>
      </c>
      <c r="H147" s="34" t="s">
        <v>171</v>
      </c>
      <c r="I147" s="34" t="s">
        <v>362</v>
      </c>
      <c r="J147" s="34" t="s">
        <v>49</v>
      </c>
      <c r="K147" s="34" t="s">
        <v>363</v>
      </c>
      <c r="L147" s="32" t="s">
        <v>29</v>
      </c>
      <c r="M147" s="35"/>
      <c r="N147" s="36"/>
      <c r="O147" s="36"/>
      <c r="P147" s="37"/>
    </row>
    <row r="148" spans="1:328" s="5" customFormat="1" ht="118.5" customHeight="1">
      <c r="A148" s="38" t="s">
        <v>51</v>
      </c>
      <c r="B148" s="47" t="s">
        <v>9</v>
      </c>
      <c r="C148" s="40"/>
      <c r="D148" s="41" t="s">
        <v>380</v>
      </c>
      <c r="E148" s="76"/>
      <c r="F148" s="77"/>
      <c r="G148" s="77"/>
      <c r="H148" s="77"/>
      <c r="I148" s="77"/>
      <c r="J148" s="78"/>
      <c r="K148" s="45" t="s">
        <v>365</v>
      </c>
      <c r="L148" s="45" t="s">
        <v>171</v>
      </c>
      <c r="M148" s="45">
        <v>7</v>
      </c>
      <c r="N148" s="45">
        <v>6</v>
      </c>
      <c r="O148" s="45">
        <v>7</v>
      </c>
      <c r="P148" s="46">
        <v>6</v>
      </c>
    </row>
    <row r="149" spans="1:328" s="5" customFormat="1" ht="112.5" customHeight="1">
      <c r="A149" s="89"/>
      <c r="B149" s="47" t="s">
        <v>9</v>
      </c>
      <c r="C149" s="40"/>
      <c r="D149" s="41" t="s">
        <v>381</v>
      </c>
      <c r="E149" s="79"/>
      <c r="F149" s="7"/>
      <c r="G149" s="7"/>
      <c r="H149" s="7"/>
      <c r="I149" s="7"/>
      <c r="J149" s="84"/>
      <c r="K149" s="45" t="s">
        <v>365</v>
      </c>
      <c r="L149" s="45" t="s">
        <v>171</v>
      </c>
      <c r="M149" s="45">
        <v>7</v>
      </c>
      <c r="N149" s="45">
        <v>6</v>
      </c>
      <c r="O149" s="45">
        <v>7</v>
      </c>
      <c r="P149" s="46">
        <v>6</v>
      </c>
    </row>
    <row r="150" spans="1:328" s="5" customFormat="1" ht="90" customHeight="1">
      <c r="A150" s="89"/>
      <c r="B150" s="47" t="s">
        <v>9</v>
      </c>
      <c r="C150" s="40"/>
      <c r="D150" s="41" t="s">
        <v>382</v>
      </c>
      <c r="E150" s="79"/>
      <c r="F150" s="7"/>
      <c r="G150" s="7"/>
      <c r="H150" s="7"/>
      <c r="I150" s="7"/>
      <c r="J150" s="84"/>
      <c r="K150" s="45" t="s">
        <v>365</v>
      </c>
      <c r="L150" s="45" t="s">
        <v>171</v>
      </c>
      <c r="M150" s="45">
        <v>7</v>
      </c>
      <c r="N150" s="45">
        <v>6</v>
      </c>
      <c r="O150" s="45">
        <v>7</v>
      </c>
      <c r="P150" s="46">
        <v>6</v>
      </c>
    </row>
    <row r="151" spans="1:328" s="5" customFormat="1" ht="90" customHeight="1">
      <c r="A151" s="89"/>
      <c r="B151" s="47" t="s">
        <v>9</v>
      </c>
      <c r="C151" s="40"/>
      <c r="D151" s="41" t="s">
        <v>383</v>
      </c>
      <c r="E151" s="79"/>
      <c r="F151" s="7"/>
      <c r="G151" s="7"/>
      <c r="H151" s="7"/>
      <c r="I151" s="7"/>
      <c r="J151" s="84"/>
      <c r="K151" s="45" t="s">
        <v>365</v>
      </c>
      <c r="L151" s="45" t="s">
        <v>171</v>
      </c>
      <c r="M151" s="45">
        <v>7</v>
      </c>
      <c r="N151" s="45">
        <v>6</v>
      </c>
      <c r="O151" s="45">
        <v>7</v>
      </c>
      <c r="P151" s="46">
        <v>6</v>
      </c>
    </row>
    <row r="152" spans="1:328" s="5" customFormat="1" ht="90" customHeight="1">
      <c r="A152" s="89"/>
      <c r="B152" s="47" t="s">
        <v>9</v>
      </c>
      <c r="C152" s="40"/>
      <c r="D152" s="41" t="s">
        <v>384</v>
      </c>
      <c r="E152" s="79"/>
      <c r="F152" s="7"/>
      <c r="G152" s="7"/>
      <c r="H152" s="7"/>
      <c r="I152" s="7"/>
      <c r="J152" s="84"/>
      <c r="K152" s="45" t="s">
        <v>365</v>
      </c>
      <c r="L152" s="45" t="s">
        <v>171</v>
      </c>
      <c r="M152" s="45">
        <v>7</v>
      </c>
      <c r="N152" s="45">
        <v>6</v>
      </c>
      <c r="O152" s="45">
        <v>7</v>
      </c>
      <c r="P152" s="46">
        <v>6</v>
      </c>
    </row>
    <row r="153" spans="1:328" s="5" customFormat="1" ht="90" customHeight="1">
      <c r="A153" s="89"/>
      <c r="B153" s="47" t="s">
        <v>9</v>
      </c>
      <c r="C153" s="40"/>
      <c r="D153" s="41" t="s">
        <v>385</v>
      </c>
      <c r="E153" s="79"/>
      <c r="F153" s="7"/>
      <c r="G153" s="7"/>
      <c r="H153" s="7"/>
      <c r="I153" s="7"/>
      <c r="J153" s="84"/>
      <c r="K153" s="45" t="s">
        <v>365</v>
      </c>
      <c r="L153" s="45" t="s">
        <v>171</v>
      </c>
      <c r="M153" s="45">
        <v>7</v>
      </c>
      <c r="N153" s="45">
        <v>6</v>
      </c>
      <c r="O153" s="45">
        <v>7</v>
      </c>
      <c r="P153" s="46">
        <v>6</v>
      </c>
    </row>
    <row r="154" spans="1:328" s="5" customFormat="1" ht="90" customHeight="1">
      <c r="A154" s="89"/>
      <c r="B154" s="47" t="s">
        <v>9</v>
      </c>
      <c r="C154" s="40"/>
      <c r="D154" s="41" t="s">
        <v>386</v>
      </c>
      <c r="E154" s="79"/>
      <c r="F154" s="7"/>
      <c r="G154" s="7"/>
      <c r="H154" s="7"/>
      <c r="I154" s="7"/>
      <c r="J154" s="84"/>
      <c r="K154" s="45" t="s">
        <v>365</v>
      </c>
      <c r="L154" s="45" t="s">
        <v>171</v>
      </c>
      <c r="M154" s="45">
        <v>7</v>
      </c>
      <c r="N154" s="45">
        <v>6</v>
      </c>
      <c r="O154" s="45">
        <v>7</v>
      </c>
      <c r="P154" s="46">
        <v>6</v>
      </c>
    </row>
    <row r="155" spans="1:328" s="5" customFormat="1" ht="114" customHeight="1" thickBot="1">
      <c r="A155" s="38"/>
      <c r="B155" s="153" t="s">
        <v>9</v>
      </c>
      <c r="C155" s="154"/>
      <c r="D155" s="155" t="s">
        <v>387</v>
      </c>
      <c r="E155" s="156"/>
      <c r="F155" s="157"/>
      <c r="G155" s="157"/>
      <c r="H155" s="157"/>
      <c r="I155" s="157"/>
      <c r="J155" s="158"/>
      <c r="K155" s="159" t="s">
        <v>365</v>
      </c>
      <c r="L155" s="159" t="s">
        <v>171</v>
      </c>
      <c r="M155" s="159">
        <v>6</v>
      </c>
      <c r="N155" s="159">
        <v>6</v>
      </c>
      <c r="O155" s="159">
        <v>7</v>
      </c>
      <c r="P155" s="160">
        <v>7</v>
      </c>
    </row>
  </sheetData>
  <mergeCells count="6">
    <mergeCell ref="B2:P2"/>
    <mergeCell ref="B3:P3"/>
    <mergeCell ref="B4:P4"/>
    <mergeCell ref="M11:P11"/>
    <mergeCell ref="A8:B8"/>
    <mergeCell ref="A10:B10"/>
  </mergeCells>
  <printOptions horizontalCentered="1"/>
  <pageMargins left="0.19685039370078741" right="0.19685039370078741" top="0.39370078740157483" bottom="0.19685039370078741" header="0.31496062992125984" footer="0.31496062992125984"/>
  <pageSetup scale="40" orientation="landscape" r:id="rId1"/>
  <headerFooter>
    <oddHeader>&amp;RANEXO CINCO 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MML</vt:lpstr>
      <vt:lpstr>MML!Área_de_impresión</vt:lpstr>
      <vt:lpstr>MML!Títulos_a_imprimir</vt:lpstr>
    </vt:vector>
  </TitlesOfParts>
  <Company>Linda 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usuario</cp:lastModifiedBy>
  <cp:lastPrinted>2017-01-25T21:39:40Z</cp:lastPrinted>
  <dcterms:created xsi:type="dcterms:W3CDTF">2011-09-08T22:59:14Z</dcterms:created>
  <dcterms:modified xsi:type="dcterms:W3CDTF">2017-01-27T22:46:28Z</dcterms:modified>
</cp:coreProperties>
</file>